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P:\dokumenty\PTO\VEDIT\Veřejné zakázky\Investice - stavební akce\Obnova fasád 2020\04 Zhotovitel stavby\05 Fasády vnější východní a západní\03 Výzva\03 Zadání\07 Výkaz výměr\"/>
    </mc:Choice>
  </mc:AlternateContent>
  <xr:revisionPtr revIDLastSave="0" documentId="13_ncr:1_{F56CF049-48B0-4A31-B703-FB93CC943769}" xr6:coauthVersionLast="36" xr6:coauthVersionMax="36" xr10:uidLastSave="{00000000-0000-0000-0000-000000000000}"/>
  <bookViews>
    <workbookView xWindow="0" yWindow="0" windowWidth="38400" windowHeight="17625" xr2:uid="{00000000-000D-0000-FFFF-FFFF00000000}"/>
  </bookViews>
  <sheets>
    <sheet name="SO 01 - Pozemní stavební ..." sheetId="2" r:id="rId1"/>
    <sheet name="Pokyny pro vyplnění" sheetId="4" r:id="rId2"/>
  </sheets>
  <externalReferences>
    <externalReference r:id="rId3"/>
  </externalReferences>
  <definedNames>
    <definedName name="_xlnm._FilterDatabase" localSheetId="0" hidden="1">'SO 01 - Pozemní stavební ...'!$C$95:$K$1213</definedName>
    <definedName name="Dodavka0">'[1]1'!#REF!</definedName>
    <definedName name="HSV0">'[1]1'!#REF!</definedName>
    <definedName name="HZS0">'[1]1'!#REF!</definedName>
    <definedName name="Montaz0">'[1]1'!#REF!</definedName>
    <definedName name="_xlnm.Print_Titles" localSheetId="0">'SO 01 - Pozemní stavební ...'!$95:$95</definedName>
    <definedName name="_xlnm.Print_Area" localSheetId="1">'Pokyny pro vyplnění'!$B$2:$K$50,'Pokyny pro vyplnění'!#REF!,'Pokyny pro vyplnění'!$B$55:$K$117,'Pokyny pro vyplnění'!$B$120:$K$140</definedName>
    <definedName name="_xlnm.Print_Area" localSheetId="0">'SO 01 - Pozemní stavební ...'!$C$4:$J$39,'SO 01 - Pozemní stavební ...'!$C$45:$J$77,'SO 01 - Pozemní stavební ...'!$C$83:$K$1213</definedName>
    <definedName name="PSV0">'[1]1'!#REF!</definedName>
    <definedName name="Typ">'[1]1'!#REF!</definedName>
    <definedName name="VRNKc">'[1]1R'!#REF!</definedName>
    <definedName name="VRNnazev">'[1]1R'!#REF!</definedName>
    <definedName name="VRNproc">'[1]1R'!#REF!</definedName>
    <definedName name="VRNzakl">'[1]1R'!#REF!</definedName>
  </definedNames>
  <calcPr calcId="191029" iterateCount="1"/>
</workbook>
</file>

<file path=xl/calcChain.xml><?xml version="1.0" encoding="utf-8"?>
<calcChain xmlns="http://schemas.openxmlformats.org/spreadsheetml/2006/main">
  <c r="J37" i="2" l="1"/>
  <c r="J36" i="2"/>
  <c r="J35" i="2"/>
  <c r="BI1211" i="2"/>
  <c r="BH1211" i="2"/>
  <c r="BG1211" i="2"/>
  <c r="BF1211" i="2"/>
  <c r="T1211" i="2"/>
  <c r="R1211" i="2"/>
  <c r="P1211" i="2"/>
  <c r="BK1211" i="2"/>
  <c r="J1211" i="2"/>
  <c r="BE1211" i="2" s="1"/>
  <c r="BI1200" i="2"/>
  <c r="BH1200" i="2"/>
  <c r="BG1200" i="2"/>
  <c r="BF1200" i="2"/>
  <c r="T1200" i="2"/>
  <c r="R1200" i="2"/>
  <c r="P1200" i="2"/>
  <c r="BK1200" i="2"/>
  <c r="J1200" i="2"/>
  <c r="BE1200" i="2" s="1"/>
  <c r="BI1190" i="2"/>
  <c r="BH1190" i="2"/>
  <c r="BG1190" i="2"/>
  <c r="BF1190" i="2"/>
  <c r="T1190" i="2"/>
  <c r="R1190" i="2"/>
  <c r="P1190" i="2"/>
  <c r="BK1190" i="2"/>
  <c r="J1190" i="2"/>
  <c r="BE1190" i="2"/>
  <c r="BI1187" i="2"/>
  <c r="BH1187" i="2"/>
  <c r="BG1187" i="2"/>
  <c r="BF1187" i="2"/>
  <c r="T1187" i="2"/>
  <c r="R1187" i="2"/>
  <c r="P1187" i="2"/>
  <c r="BK1187" i="2"/>
  <c r="J1187" i="2"/>
  <c r="BE1187" i="2" s="1"/>
  <c r="BI1179" i="2"/>
  <c r="BH1179" i="2"/>
  <c r="BG1179" i="2"/>
  <c r="BF1179" i="2"/>
  <c r="T1179" i="2"/>
  <c r="R1179" i="2"/>
  <c r="P1179" i="2"/>
  <c r="BK1179" i="2"/>
  <c r="J1179" i="2"/>
  <c r="BE1179" i="2"/>
  <c r="BI1171" i="2"/>
  <c r="BH1171" i="2"/>
  <c r="BG1171" i="2"/>
  <c r="BF1171" i="2"/>
  <c r="T1171" i="2"/>
  <c r="T1170" i="2" s="1"/>
  <c r="R1171" i="2"/>
  <c r="R1170" i="2" s="1"/>
  <c r="P1171" i="2"/>
  <c r="P1170" i="2" s="1"/>
  <c r="BK1171" i="2"/>
  <c r="BK1170" i="2" s="1"/>
  <c r="J1170" i="2" s="1"/>
  <c r="J75" i="2" s="1"/>
  <c r="J1171" i="2"/>
  <c r="BE1171" i="2" s="1"/>
  <c r="BI1167" i="2"/>
  <c r="BH1167" i="2"/>
  <c r="BG1167" i="2"/>
  <c r="BF1167" i="2"/>
  <c r="T1167" i="2"/>
  <c r="T1166" i="2"/>
  <c r="R1167" i="2"/>
  <c r="R1166" i="2" s="1"/>
  <c r="P1167" i="2"/>
  <c r="P1166" i="2" s="1"/>
  <c r="BK1167" i="2"/>
  <c r="BK1166" i="2" s="1"/>
  <c r="J1166" i="2" s="1"/>
  <c r="J74" i="2" s="1"/>
  <c r="J1167" i="2"/>
  <c r="BE1167" i="2"/>
  <c r="BI1162" i="2"/>
  <c r="BH1162" i="2"/>
  <c r="BG1162" i="2"/>
  <c r="BF1162" i="2"/>
  <c r="T1162" i="2"/>
  <c r="R1162" i="2"/>
  <c r="P1162" i="2"/>
  <c r="BK1162" i="2"/>
  <c r="J1162" i="2"/>
  <c r="BE1162" i="2"/>
  <c r="BI1158" i="2"/>
  <c r="BH1158" i="2"/>
  <c r="BG1158" i="2"/>
  <c r="BF1158" i="2"/>
  <c r="T1158" i="2"/>
  <c r="R1158" i="2"/>
  <c r="P1158" i="2"/>
  <c r="BK1158" i="2"/>
  <c r="J1158" i="2"/>
  <c r="BE1158" i="2"/>
  <c r="BI1154" i="2"/>
  <c r="BH1154" i="2"/>
  <c r="BG1154" i="2"/>
  <c r="BF1154" i="2"/>
  <c r="T1154" i="2"/>
  <c r="R1154" i="2"/>
  <c r="P1154" i="2"/>
  <c r="BK1154" i="2"/>
  <c r="J1154" i="2"/>
  <c r="BE1154" i="2"/>
  <c r="BI1150" i="2"/>
  <c r="BH1150" i="2"/>
  <c r="BG1150" i="2"/>
  <c r="BF1150" i="2"/>
  <c r="T1150" i="2"/>
  <c r="R1150" i="2"/>
  <c r="P1150" i="2"/>
  <c r="BK1150" i="2"/>
  <c r="J1150" i="2"/>
  <c r="BE1150" i="2" s="1"/>
  <c r="BI1146" i="2"/>
  <c r="BH1146" i="2"/>
  <c r="BG1146" i="2"/>
  <c r="BF1146" i="2"/>
  <c r="T1146" i="2"/>
  <c r="R1146" i="2"/>
  <c r="P1146" i="2"/>
  <c r="BK1146" i="2"/>
  <c r="J1146" i="2"/>
  <c r="BE1146" i="2" s="1"/>
  <c r="BI1142" i="2"/>
  <c r="BH1142" i="2"/>
  <c r="BG1142" i="2"/>
  <c r="BF1142" i="2"/>
  <c r="T1142" i="2"/>
  <c r="R1142" i="2"/>
  <c r="P1142" i="2"/>
  <c r="BK1142" i="2"/>
  <c r="J1142" i="2"/>
  <c r="BE1142" i="2"/>
  <c r="BI1138" i="2"/>
  <c r="BH1138" i="2"/>
  <c r="BG1138" i="2"/>
  <c r="BF1138" i="2"/>
  <c r="T1138" i="2"/>
  <c r="R1138" i="2"/>
  <c r="P1138" i="2"/>
  <c r="BK1138" i="2"/>
  <c r="J1138" i="2"/>
  <c r="BE1138" i="2"/>
  <c r="BI1134" i="2"/>
  <c r="BH1134" i="2"/>
  <c r="BG1134" i="2"/>
  <c r="BF1134" i="2"/>
  <c r="T1134" i="2"/>
  <c r="R1134" i="2"/>
  <c r="P1134" i="2"/>
  <c r="BK1134" i="2"/>
  <c r="J1134" i="2"/>
  <c r="BE1134" i="2" s="1"/>
  <c r="BI1130" i="2"/>
  <c r="BH1130" i="2"/>
  <c r="BG1130" i="2"/>
  <c r="BF1130" i="2"/>
  <c r="T1130" i="2"/>
  <c r="R1130" i="2"/>
  <c r="P1130" i="2"/>
  <c r="BK1130" i="2"/>
  <c r="J1130" i="2"/>
  <c r="BE1130" i="2"/>
  <c r="BI1126" i="2"/>
  <c r="BH1126" i="2"/>
  <c r="BG1126" i="2"/>
  <c r="BF1126" i="2"/>
  <c r="T1126" i="2"/>
  <c r="R1126" i="2"/>
  <c r="P1126" i="2"/>
  <c r="BK1126" i="2"/>
  <c r="J1126" i="2"/>
  <c r="BE1126" i="2" s="1"/>
  <c r="BI1122" i="2"/>
  <c r="BH1122" i="2"/>
  <c r="BG1122" i="2"/>
  <c r="BF1122" i="2"/>
  <c r="T1122" i="2"/>
  <c r="R1122" i="2"/>
  <c r="P1122" i="2"/>
  <c r="BK1122" i="2"/>
  <c r="J1122" i="2"/>
  <c r="BE1122" i="2"/>
  <c r="BI1118" i="2"/>
  <c r="BH1118" i="2"/>
  <c r="BG1118" i="2"/>
  <c r="BF1118" i="2"/>
  <c r="T1118" i="2"/>
  <c r="R1118" i="2"/>
  <c r="P1118" i="2"/>
  <c r="BK1118" i="2"/>
  <c r="J1118" i="2"/>
  <c r="BE1118" i="2" s="1"/>
  <c r="BI1114" i="2"/>
  <c r="BH1114" i="2"/>
  <c r="BG1114" i="2"/>
  <c r="BF1114" i="2"/>
  <c r="T1114" i="2"/>
  <c r="R1114" i="2"/>
  <c r="P1114" i="2"/>
  <c r="BK1114" i="2"/>
  <c r="J1114" i="2"/>
  <c r="BE1114" i="2" s="1"/>
  <c r="BI1110" i="2"/>
  <c r="BH1110" i="2"/>
  <c r="BG1110" i="2"/>
  <c r="BF1110" i="2"/>
  <c r="T1110" i="2"/>
  <c r="R1110" i="2"/>
  <c r="P1110" i="2"/>
  <c r="BK1110" i="2"/>
  <c r="J1110" i="2"/>
  <c r="BE1110" i="2"/>
  <c r="BI1106" i="2"/>
  <c r="BH1106" i="2"/>
  <c r="BG1106" i="2"/>
  <c r="BF1106" i="2"/>
  <c r="T1106" i="2"/>
  <c r="R1106" i="2"/>
  <c r="P1106" i="2"/>
  <c r="BK1106" i="2"/>
  <c r="J1106" i="2"/>
  <c r="BE1106" i="2" s="1"/>
  <c r="BI1102" i="2"/>
  <c r="BH1102" i="2"/>
  <c r="BG1102" i="2"/>
  <c r="BF1102" i="2"/>
  <c r="T1102" i="2"/>
  <c r="R1102" i="2"/>
  <c r="P1102" i="2"/>
  <c r="BK1102" i="2"/>
  <c r="J1102" i="2"/>
  <c r="BE1102" i="2" s="1"/>
  <c r="BI1098" i="2"/>
  <c r="BH1098" i="2"/>
  <c r="BG1098" i="2"/>
  <c r="BF1098" i="2"/>
  <c r="T1098" i="2"/>
  <c r="R1098" i="2"/>
  <c r="P1098" i="2"/>
  <c r="BK1098" i="2"/>
  <c r="J1098" i="2"/>
  <c r="BE1098" i="2" s="1"/>
  <c r="BI1094" i="2"/>
  <c r="BH1094" i="2"/>
  <c r="BG1094" i="2"/>
  <c r="BF1094" i="2"/>
  <c r="T1094" i="2"/>
  <c r="R1094" i="2"/>
  <c r="P1094" i="2"/>
  <c r="BK1094" i="2"/>
  <c r="J1094" i="2"/>
  <c r="BE1094" i="2" s="1"/>
  <c r="BI1090" i="2"/>
  <c r="BH1090" i="2"/>
  <c r="BG1090" i="2"/>
  <c r="BF1090" i="2"/>
  <c r="T1090" i="2"/>
  <c r="R1090" i="2"/>
  <c r="P1090" i="2"/>
  <c r="BK1090" i="2"/>
  <c r="J1090" i="2"/>
  <c r="BE1090" i="2"/>
  <c r="BI1086" i="2"/>
  <c r="BH1086" i="2"/>
  <c r="BG1086" i="2"/>
  <c r="BF1086" i="2"/>
  <c r="T1086" i="2"/>
  <c r="R1086" i="2"/>
  <c r="P1086" i="2"/>
  <c r="BK1086" i="2"/>
  <c r="J1086" i="2"/>
  <c r="BE1086" i="2" s="1"/>
  <c r="BI1082" i="2"/>
  <c r="BH1082" i="2"/>
  <c r="BG1082" i="2"/>
  <c r="BF1082" i="2"/>
  <c r="T1082" i="2"/>
  <c r="R1082" i="2"/>
  <c r="P1082" i="2"/>
  <c r="BK1082" i="2"/>
  <c r="J1082" i="2"/>
  <c r="BE1082" i="2"/>
  <c r="BI1078" i="2"/>
  <c r="BH1078" i="2"/>
  <c r="BG1078" i="2"/>
  <c r="BF1078" i="2"/>
  <c r="T1078" i="2"/>
  <c r="R1078" i="2"/>
  <c r="P1078" i="2"/>
  <c r="BK1078" i="2"/>
  <c r="BE1078" i="2"/>
  <c r="BI1074" i="2"/>
  <c r="BH1074" i="2"/>
  <c r="BG1074" i="2"/>
  <c r="BF1074" i="2"/>
  <c r="T1074" i="2"/>
  <c r="R1074" i="2"/>
  <c r="P1074" i="2"/>
  <c r="BK1074" i="2"/>
  <c r="BE1074" i="2"/>
  <c r="BI1070" i="2"/>
  <c r="BH1070" i="2"/>
  <c r="BG1070" i="2"/>
  <c r="BF1070" i="2"/>
  <c r="T1070" i="2"/>
  <c r="R1070" i="2"/>
  <c r="P1070" i="2"/>
  <c r="BK1070" i="2"/>
  <c r="J1070" i="2"/>
  <c r="BE1070" i="2" s="1"/>
  <c r="BI1066" i="2"/>
  <c r="BH1066" i="2"/>
  <c r="BG1066" i="2"/>
  <c r="BF1066" i="2"/>
  <c r="T1066" i="2"/>
  <c r="R1066" i="2"/>
  <c r="P1066" i="2"/>
  <c r="BK1066" i="2"/>
  <c r="J1066" i="2"/>
  <c r="BE1066" i="2"/>
  <c r="BI1062" i="2"/>
  <c r="BH1062" i="2"/>
  <c r="BG1062" i="2"/>
  <c r="BF1062" i="2"/>
  <c r="T1062" i="2"/>
  <c r="R1062" i="2"/>
  <c r="P1062" i="2"/>
  <c r="BK1062" i="2"/>
  <c r="J1062" i="2"/>
  <c r="BE1062" i="2" s="1"/>
  <c r="BI1058" i="2"/>
  <c r="BH1058" i="2"/>
  <c r="BG1058" i="2"/>
  <c r="BF1058" i="2"/>
  <c r="T1058" i="2"/>
  <c r="R1058" i="2"/>
  <c r="P1058" i="2"/>
  <c r="BK1058" i="2"/>
  <c r="J1058" i="2"/>
  <c r="BE1058" i="2"/>
  <c r="BI1054" i="2"/>
  <c r="BH1054" i="2"/>
  <c r="BG1054" i="2"/>
  <c r="BF1054" i="2"/>
  <c r="T1054" i="2"/>
  <c r="R1054" i="2"/>
  <c r="P1054" i="2"/>
  <c r="BK1054" i="2"/>
  <c r="J1054" i="2"/>
  <c r="BE1054" i="2" s="1"/>
  <c r="BI1050" i="2"/>
  <c r="BH1050" i="2"/>
  <c r="BG1050" i="2"/>
  <c r="BF1050" i="2"/>
  <c r="T1050" i="2"/>
  <c r="R1050" i="2"/>
  <c r="P1050" i="2"/>
  <c r="BK1050" i="2"/>
  <c r="J1050" i="2"/>
  <c r="BE1050" i="2" s="1"/>
  <c r="BI1046" i="2"/>
  <c r="BH1046" i="2"/>
  <c r="BG1046" i="2"/>
  <c r="BF1046" i="2"/>
  <c r="T1046" i="2"/>
  <c r="R1046" i="2"/>
  <c r="P1046" i="2"/>
  <c r="BK1046" i="2"/>
  <c r="J1046" i="2"/>
  <c r="BE1046" i="2" s="1"/>
  <c r="BI1042" i="2"/>
  <c r="BH1042" i="2"/>
  <c r="BG1042" i="2"/>
  <c r="BF1042" i="2"/>
  <c r="T1042" i="2"/>
  <c r="R1042" i="2"/>
  <c r="P1042" i="2"/>
  <c r="BK1042" i="2"/>
  <c r="J1042" i="2"/>
  <c r="BE1042" i="2"/>
  <c r="BI1038" i="2"/>
  <c r="BH1038" i="2"/>
  <c r="BG1038" i="2"/>
  <c r="BF1038" i="2"/>
  <c r="T1038" i="2"/>
  <c r="R1038" i="2"/>
  <c r="P1038" i="2"/>
  <c r="BK1038" i="2"/>
  <c r="J1038" i="2"/>
  <c r="BE1038" i="2" s="1"/>
  <c r="BI1034" i="2"/>
  <c r="BH1034" i="2"/>
  <c r="BG1034" i="2"/>
  <c r="BF1034" i="2"/>
  <c r="T1034" i="2"/>
  <c r="R1034" i="2"/>
  <c r="P1034" i="2"/>
  <c r="BK1034" i="2"/>
  <c r="J1034" i="2"/>
  <c r="BE1034" i="2"/>
  <c r="BI1030" i="2"/>
  <c r="BH1030" i="2"/>
  <c r="BG1030" i="2"/>
  <c r="BF1030" i="2"/>
  <c r="T1030" i="2"/>
  <c r="R1030" i="2"/>
  <c r="P1030" i="2"/>
  <c r="BK1030" i="2"/>
  <c r="J1030" i="2"/>
  <c r="BE1030" i="2" s="1"/>
  <c r="BI1026" i="2"/>
  <c r="BH1026" i="2"/>
  <c r="BG1026" i="2"/>
  <c r="BF1026" i="2"/>
  <c r="T1026" i="2"/>
  <c r="R1026" i="2"/>
  <c r="P1026" i="2"/>
  <c r="BK1026" i="2"/>
  <c r="J1026" i="2"/>
  <c r="BE1026" i="2"/>
  <c r="BI1022" i="2"/>
  <c r="BH1022" i="2"/>
  <c r="BG1022" i="2"/>
  <c r="BF1022" i="2"/>
  <c r="T1022" i="2"/>
  <c r="R1022" i="2"/>
  <c r="P1022" i="2"/>
  <c r="BK1022" i="2"/>
  <c r="J1022" i="2"/>
  <c r="BE1022" i="2" s="1"/>
  <c r="BI1018" i="2"/>
  <c r="BH1018" i="2"/>
  <c r="BG1018" i="2"/>
  <c r="BF1018" i="2"/>
  <c r="T1018" i="2"/>
  <c r="R1018" i="2"/>
  <c r="P1018" i="2"/>
  <c r="BK1018" i="2"/>
  <c r="J1018" i="2"/>
  <c r="BE1018" i="2" s="1"/>
  <c r="BI1014" i="2"/>
  <c r="BH1014" i="2"/>
  <c r="BG1014" i="2"/>
  <c r="BF1014" i="2"/>
  <c r="T1014" i="2"/>
  <c r="R1014" i="2"/>
  <c r="P1014" i="2"/>
  <c r="BK1014" i="2"/>
  <c r="J1014" i="2"/>
  <c r="BE1014" i="2" s="1"/>
  <c r="BI1010" i="2"/>
  <c r="BH1010" i="2"/>
  <c r="BG1010" i="2"/>
  <c r="BF1010" i="2"/>
  <c r="T1010" i="2"/>
  <c r="R1010" i="2"/>
  <c r="P1010" i="2"/>
  <c r="BK1010" i="2"/>
  <c r="J1010" i="2"/>
  <c r="BE1010" i="2"/>
  <c r="BI1006" i="2"/>
  <c r="BH1006" i="2"/>
  <c r="BG1006" i="2"/>
  <c r="BF1006" i="2"/>
  <c r="T1006" i="2"/>
  <c r="R1006" i="2"/>
  <c r="P1006" i="2"/>
  <c r="BK1006" i="2"/>
  <c r="J1006" i="2"/>
  <c r="BE1006" i="2" s="1"/>
  <c r="BI1002" i="2"/>
  <c r="BH1002" i="2"/>
  <c r="BG1002" i="2"/>
  <c r="BF1002" i="2"/>
  <c r="T1002" i="2"/>
  <c r="R1002" i="2"/>
  <c r="P1002" i="2"/>
  <c r="BK1002" i="2"/>
  <c r="J1002" i="2"/>
  <c r="BE1002" i="2"/>
  <c r="BI998" i="2"/>
  <c r="BH998" i="2"/>
  <c r="BG998" i="2"/>
  <c r="BF998" i="2"/>
  <c r="T998" i="2"/>
  <c r="R998" i="2"/>
  <c r="P998" i="2"/>
  <c r="BK998" i="2"/>
  <c r="J998" i="2"/>
  <c r="BE998" i="2" s="1"/>
  <c r="BI994" i="2"/>
  <c r="BH994" i="2"/>
  <c r="BG994" i="2"/>
  <c r="BF994" i="2"/>
  <c r="T994" i="2"/>
  <c r="R994" i="2"/>
  <c r="P994" i="2"/>
  <c r="BK994" i="2"/>
  <c r="J994" i="2"/>
  <c r="BE994" i="2"/>
  <c r="BI990" i="2"/>
  <c r="BH990" i="2"/>
  <c r="BG990" i="2"/>
  <c r="BF990" i="2"/>
  <c r="T990" i="2"/>
  <c r="R990" i="2"/>
  <c r="P990" i="2"/>
  <c r="BK990" i="2"/>
  <c r="J990" i="2"/>
  <c r="BE990" i="2" s="1"/>
  <c r="BI986" i="2"/>
  <c r="BH986" i="2"/>
  <c r="BG986" i="2"/>
  <c r="BF986" i="2"/>
  <c r="T986" i="2"/>
  <c r="R986" i="2"/>
  <c r="P986" i="2"/>
  <c r="BK986" i="2"/>
  <c r="J986" i="2"/>
  <c r="BE986" i="2" s="1"/>
  <c r="BI982" i="2"/>
  <c r="BH982" i="2"/>
  <c r="BG982" i="2"/>
  <c r="BF982" i="2"/>
  <c r="T982" i="2"/>
  <c r="R982" i="2"/>
  <c r="P982" i="2"/>
  <c r="BK982" i="2"/>
  <c r="J982" i="2"/>
  <c r="BE982" i="2" s="1"/>
  <c r="BI978" i="2"/>
  <c r="BH978" i="2"/>
  <c r="BG978" i="2"/>
  <c r="BF978" i="2"/>
  <c r="T978" i="2"/>
  <c r="R978" i="2"/>
  <c r="P978" i="2"/>
  <c r="BK978" i="2"/>
  <c r="J978" i="2"/>
  <c r="BE978" i="2"/>
  <c r="BI974" i="2"/>
  <c r="BH974" i="2"/>
  <c r="BG974" i="2"/>
  <c r="BF974" i="2"/>
  <c r="T974" i="2"/>
  <c r="R974" i="2"/>
  <c r="P974" i="2"/>
  <c r="BK974" i="2"/>
  <c r="J974" i="2"/>
  <c r="BE974" i="2" s="1"/>
  <c r="BI970" i="2"/>
  <c r="BH970" i="2"/>
  <c r="BG970" i="2"/>
  <c r="BF970" i="2"/>
  <c r="T970" i="2"/>
  <c r="R970" i="2"/>
  <c r="P970" i="2"/>
  <c r="BK970" i="2"/>
  <c r="J970" i="2"/>
  <c r="BE970" i="2"/>
  <c r="BI966" i="2"/>
  <c r="BH966" i="2"/>
  <c r="BG966" i="2"/>
  <c r="BF966" i="2"/>
  <c r="T966" i="2"/>
  <c r="R966" i="2"/>
  <c r="P966" i="2"/>
  <c r="BK966" i="2"/>
  <c r="J966" i="2"/>
  <c r="BE966" i="2" s="1"/>
  <c r="BI962" i="2"/>
  <c r="BH962" i="2"/>
  <c r="BG962" i="2"/>
  <c r="BF962" i="2"/>
  <c r="T962" i="2"/>
  <c r="R962" i="2"/>
  <c r="P962" i="2"/>
  <c r="BK962" i="2"/>
  <c r="J962" i="2"/>
  <c r="BE962" i="2"/>
  <c r="BI958" i="2"/>
  <c r="BH958" i="2"/>
  <c r="BG958" i="2"/>
  <c r="BF958" i="2"/>
  <c r="T958" i="2"/>
  <c r="R958" i="2"/>
  <c r="P958" i="2"/>
  <c r="BK958" i="2"/>
  <c r="J958" i="2"/>
  <c r="BE958" i="2" s="1"/>
  <c r="BI954" i="2"/>
  <c r="BH954" i="2"/>
  <c r="BG954" i="2"/>
  <c r="BF954" i="2"/>
  <c r="T954" i="2"/>
  <c r="R954" i="2"/>
  <c r="P954" i="2"/>
  <c r="BK954" i="2"/>
  <c r="J954" i="2"/>
  <c r="BE954" i="2" s="1"/>
  <c r="BI950" i="2"/>
  <c r="BH950" i="2"/>
  <c r="BG950" i="2"/>
  <c r="BF950" i="2"/>
  <c r="T950" i="2"/>
  <c r="R950" i="2"/>
  <c r="P950" i="2"/>
  <c r="BK950" i="2"/>
  <c r="J950" i="2"/>
  <c r="BE950" i="2" s="1"/>
  <c r="BI946" i="2"/>
  <c r="BH946" i="2"/>
  <c r="BG946" i="2"/>
  <c r="BF946" i="2"/>
  <c r="T946" i="2"/>
  <c r="R946" i="2"/>
  <c r="P946" i="2"/>
  <c r="BK946" i="2"/>
  <c r="J946" i="2"/>
  <c r="BE946" i="2"/>
  <c r="BI942" i="2"/>
  <c r="BH942" i="2"/>
  <c r="BG942" i="2"/>
  <c r="BF942" i="2"/>
  <c r="T942" i="2"/>
  <c r="R942" i="2"/>
  <c r="P942" i="2"/>
  <c r="BK942" i="2"/>
  <c r="J942" i="2"/>
  <c r="BE942" i="2" s="1"/>
  <c r="BI938" i="2"/>
  <c r="BH938" i="2"/>
  <c r="BG938" i="2"/>
  <c r="BF938" i="2"/>
  <c r="T938" i="2"/>
  <c r="R938" i="2"/>
  <c r="P938" i="2"/>
  <c r="BK938" i="2"/>
  <c r="J938" i="2"/>
  <c r="BE938" i="2"/>
  <c r="BI934" i="2"/>
  <c r="BH934" i="2"/>
  <c r="BG934" i="2"/>
  <c r="BF934" i="2"/>
  <c r="T934" i="2"/>
  <c r="R934" i="2"/>
  <c r="P934" i="2"/>
  <c r="BK934" i="2"/>
  <c r="BE934" i="2"/>
  <c r="BI930" i="2"/>
  <c r="BH930" i="2"/>
  <c r="BG930" i="2"/>
  <c r="BF930" i="2"/>
  <c r="T930" i="2"/>
  <c r="R930" i="2"/>
  <c r="P930" i="2"/>
  <c r="BK930" i="2"/>
  <c r="BE930" i="2"/>
  <c r="BI926" i="2"/>
  <c r="BH926" i="2"/>
  <c r="BG926" i="2"/>
  <c r="BF926" i="2"/>
  <c r="T926" i="2"/>
  <c r="R926" i="2"/>
  <c r="P926" i="2"/>
  <c r="BK926" i="2"/>
  <c r="BE926" i="2"/>
  <c r="BI922" i="2"/>
  <c r="BH922" i="2"/>
  <c r="BG922" i="2"/>
  <c r="BF922" i="2"/>
  <c r="T922" i="2"/>
  <c r="R922" i="2"/>
  <c r="P922" i="2"/>
  <c r="BK922" i="2"/>
  <c r="J922" i="2"/>
  <c r="BE922" i="2" s="1"/>
  <c r="BI918" i="2"/>
  <c r="BH918" i="2"/>
  <c r="BG918" i="2"/>
  <c r="BF918" i="2"/>
  <c r="T918" i="2"/>
  <c r="R918" i="2"/>
  <c r="P918" i="2"/>
  <c r="BK918" i="2"/>
  <c r="J918" i="2"/>
  <c r="BE918" i="2" s="1"/>
  <c r="BI914" i="2"/>
  <c r="BH914" i="2"/>
  <c r="BG914" i="2"/>
  <c r="BF914" i="2"/>
  <c r="T914" i="2"/>
  <c r="R914" i="2"/>
  <c r="P914" i="2"/>
  <c r="BK914" i="2"/>
  <c r="J914" i="2"/>
  <c r="BE914" i="2" s="1"/>
  <c r="BI910" i="2"/>
  <c r="BH910" i="2"/>
  <c r="BG910" i="2"/>
  <c r="BF910" i="2"/>
  <c r="T910" i="2"/>
  <c r="R910" i="2"/>
  <c r="P910" i="2"/>
  <c r="BK910" i="2"/>
  <c r="J910" i="2"/>
  <c r="BE910" i="2"/>
  <c r="BI906" i="2"/>
  <c r="BH906" i="2"/>
  <c r="BG906" i="2"/>
  <c r="BF906" i="2"/>
  <c r="T906" i="2"/>
  <c r="R906" i="2"/>
  <c r="P906" i="2"/>
  <c r="BK906" i="2"/>
  <c r="J906" i="2"/>
  <c r="BE906" i="2" s="1"/>
  <c r="BI902" i="2"/>
  <c r="BH902" i="2"/>
  <c r="BG902" i="2"/>
  <c r="BF902" i="2"/>
  <c r="T902" i="2"/>
  <c r="R902" i="2"/>
  <c r="P902" i="2"/>
  <c r="BK902" i="2"/>
  <c r="J902" i="2"/>
  <c r="BE902" i="2"/>
  <c r="BI898" i="2"/>
  <c r="BH898" i="2"/>
  <c r="BG898" i="2"/>
  <c r="BF898" i="2"/>
  <c r="T898" i="2"/>
  <c r="R898" i="2"/>
  <c r="P898" i="2"/>
  <c r="BK898" i="2"/>
  <c r="J898" i="2"/>
  <c r="BE898" i="2" s="1"/>
  <c r="BI894" i="2"/>
  <c r="BH894" i="2"/>
  <c r="BG894" i="2"/>
  <c r="BF894" i="2"/>
  <c r="T894" i="2"/>
  <c r="R894" i="2"/>
  <c r="P894" i="2"/>
  <c r="BK894" i="2"/>
  <c r="J894" i="2"/>
  <c r="BE894" i="2"/>
  <c r="BI890" i="2"/>
  <c r="BH890" i="2"/>
  <c r="BG890" i="2"/>
  <c r="BF890" i="2"/>
  <c r="T890" i="2"/>
  <c r="R890" i="2"/>
  <c r="P890" i="2"/>
  <c r="BK890" i="2"/>
  <c r="J890" i="2"/>
  <c r="BE890" i="2" s="1"/>
  <c r="BI886" i="2"/>
  <c r="BH886" i="2"/>
  <c r="BG886" i="2"/>
  <c r="BF886" i="2"/>
  <c r="T886" i="2"/>
  <c r="R886" i="2"/>
  <c r="P886" i="2"/>
  <c r="BK886" i="2"/>
  <c r="J886" i="2"/>
  <c r="BE886" i="2" s="1"/>
  <c r="BI882" i="2"/>
  <c r="BH882" i="2"/>
  <c r="BG882" i="2"/>
  <c r="BF882" i="2"/>
  <c r="T882" i="2"/>
  <c r="R882" i="2"/>
  <c r="P882" i="2"/>
  <c r="BK882" i="2"/>
  <c r="J882" i="2"/>
  <c r="BE882" i="2" s="1"/>
  <c r="BI878" i="2"/>
  <c r="BH878" i="2"/>
  <c r="BG878" i="2"/>
  <c r="BF878" i="2"/>
  <c r="T878" i="2"/>
  <c r="R878" i="2"/>
  <c r="P878" i="2"/>
  <c r="BK878" i="2"/>
  <c r="J878" i="2"/>
  <c r="BE878" i="2"/>
  <c r="BI874" i="2"/>
  <c r="BH874" i="2"/>
  <c r="BG874" i="2"/>
  <c r="BF874" i="2"/>
  <c r="T874" i="2"/>
  <c r="R874" i="2"/>
  <c r="P874" i="2"/>
  <c r="BK874" i="2"/>
  <c r="J874" i="2"/>
  <c r="BE874" i="2" s="1"/>
  <c r="BI870" i="2"/>
  <c r="BH870" i="2"/>
  <c r="BG870" i="2"/>
  <c r="BF870" i="2"/>
  <c r="T870" i="2"/>
  <c r="R870" i="2"/>
  <c r="P870" i="2"/>
  <c r="BK870" i="2"/>
  <c r="J870" i="2"/>
  <c r="BE870" i="2"/>
  <c r="BI866" i="2"/>
  <c r="BH866" i="2"/>
  <c r="BG866" i="2"/>
  <c r="BF866" i="2"/>
  <c r="T866" i="2"/>
  <c r="R866" i="2"/>
  <c r="P866" i="2"/>
  <c r="BK866" i="2"/>
  <c r="J866" i="2"/>
  <c r="BE866" i="2" s="1"/>
  <c r="BI862" i="2"/>
  <c r="BH862" i="2"/>
  <c r="BG862" i="2"/>
  <c r="BF862" i="2"/>
  <c r="T862" i="2"/>
  <c r="R862" i="2"/>
  <c r="P862" i="2"/>
  <c r="BK862" i="2"/>
  <c r="J862" i="2"/>
  <c r="BE862" i="2"/>
  <c r="BI858" i="2"/>
  <c r="BH858" i="2"/>
  <c r="BG858" i="2"/>
  <c r="BF858" i="2"/>
  <c r="T858" i="2"/>
  <c r="R858" i="2"/>
  <c r="P858" i="2"/>
  <c r="BK858" i="2"/>
  <c r="J858" i="2"/>
  <c r="BE858" i="2" s="1"/>
  <c r="BI854" i="2"/>
  <c r="BH854" i="2"/>
  <c r="BG854" i="2"/>
  <c r="BF854" i="2"/>
  <c r="T854" i="2"/>
  <c r="R854" i="2"/>
  <c r="P854" i="2"/>
  <c r="BK854" i="2"/>
  <c r="J854" i="2"/>
  <c r="BE854" i="2" s="1"/>
  <c r="BI850" i="2"/>
  <c r="BH850" i="2"/>
  <c r="BG850" i="2"/>
  <c r="BF850" i="2"/>
  <c r="T850" i="2"/>
  <c r="R850" i="2"/>
  <c r="P850" i="2"/>
  <c r="BK850" i="2"/>
  <c r="J850" i="2"/>
  <c r="BE850" i="2" s="1"/>
  <c r="BI846" i="2"/>
  <c r="BH846" i="2"/>
  <c r="BG846" i="2"/>
  <c r="BF846" i="2"/>
  <c r="T846" i="2"/>
  <c r="R846" i="2"/>
  <c r="P846" i="2"/>
  <c r="BK846" i="2"/>
  <c r="J846" i="2"/>
  <c r="BE846" i="2"/>
  <c r="BI842" i="2"/>
  <c r="BH842" i="2"/>
  <c r="BG842" i="2"/>
  <c r="BF842" i="2"/>
  <c r="T842" i="2"/>
  <c r="R842" i="2"/>
  <c r="P842" i="2"/>
  <c r="BK842" i="2"/>
  <c r="J842" i="2"/>
  <c r="BE842" i="2" s="1"/>
  <c r="BI838" i="2"/>
  <c r="BH838" i="2"/>
  <c r="BG838" i="2"/>
  <c r="BF838" i="2"/>
  <c r="T838" i="2"/>
  <c r="R838" i="2"/>
  <c r="P838" i="2"/>
  <c r="BK838" i="2"/>
  <c r="J838" i="2"/>
  <c r="BE838" i="2"/>
  <c r="BI834" i="2"/>
  <c r="BH834" i="2"/>
  <c r="BG834" i="2"/>
  <c r="BF834" i="2"/>
  <c r="T834" i="2"/>
  <c r="R834" i="2"/>
  <c r="P834" i="2"/>
  <c r="BK834" i="2"/>
  <c r="J834" i="2"/>
  <c r="BE834" i="2" s="1"/>
  <c r="BI830" i="2"/>
  <c r="BH830" i="2"/>
  <c r="BG830" i="2"/>
  <c r="BF830" i="2"/>
  <c r="T830" i="2"/>
  <c r="R830" i="2"/>
  <c r="P830" i="2"/>
  <c r="BK830" i="2"/>
  <c r="J830" i="2"/>
  <c r="BE830" i="2"/>
  <c r="BI826" i="2"/>
  <c r="BH826" i="2"/>
  <c r="BG826" i="2"/>
  <c r="BF826" i="2"/>
  <c r="T826" i="2"/>
  <c r="R826" i="2"/>
  <c r="P826" i="2"/>
  <c r="BK826" i="2"/>
  <c r="J826" i="2"/>
  <c r="BE826" i="2" s="1"/>
  <c r="BI822" i="2"/>
  <c r="BH822" i="2"/>
  <c r="BG822" i="2"/>
  <c r="BF822" i="2"/>
  <c r="T822" i="2"/>
  <c r="R822" i="2"/>
  <c r="P822" i="2"/>
  <c r="BK822" i="2"/>
  <c r="J822" i="2"/>
  <c r="BE822" i="2" s="1"/>
  <c r="BI818" i="2"/>
  <c r="BH818" i="2"/>
  <c r="BG818" i="2"/>
  <c r="BF818" i="2"/>
  <c r="T818" i="2"/>
  <c r="R818" i="2"/>
  <c r="P818" i="2"/>
  <c r="BK818" i="2"/>
  <c r="J818" i="2"/>
  <c r="BE818" i="2" s="1"/>
  <c r="BI814" i="2"/>
  <c r="BH814" i="2"/>
  <c r="BG814" i="2"/>
  <c r="BF814" i="2"/>
  <c r="T814" i="2"/>
  <c r="R814" i="2"/>
  <c r="P814" i="2"/>
  <c r="BK814" i="2"/>
  <c r="J814" i="2"/>
  <c r="BE814" i="2"/>
  <c r="BI810" i="2"/>
  <c r="BH810" i="2"/>
  <c r="BG810" i="2"/>
  <c r="BF810" i="2"/>
  <c r="T810" i="2"/>
  <c r="R810" i="2"/>
  <c r="P810" i="2"/>
  <c r="BK810" i="2"/>
  <c r="J810" i="2"/>
  <c r="BE810" i="2" s="1"/>
  <c r="BI806" i="2"/>
  <c r="BH806" i="2"/>
  <c r="BG806" i="2"/>
  <c r="BF806" i="2"/>
  <c r="T806" i="2"/>
  <c r="R806" i="2"/>
  <c r="P806" i="2"/>
  <c r="BK806" i="2"/>
  <c r="BE806" i="2"/>
  <c r="BI802" i="2"/>
  <c r="BH802" i="2"/>
  <c r="BG802" i="2"/>
  <c r="BF802" i="2"/>
  <c r="T802" i="2"/>
  <c r="R802" i="2"/>
  <c r="P802" i="2"/>
  <c r="BK802" i="2"/>
  <c r="BE802" i="2"/>
  <c r="BI798" i="2"/>
  <c r="BH798" i="2"/>
  <c r="BG798" i="2"/>
  <c r="BF798" i="2"/>
  <c r="T798" i="2"/>
  <c r="R798" i="2"/>
  <c r="P798" i="2"/>
  <c r="BK798" i="2"/>
  <c r="J798" i="2"/>
  <c r="BE798" i="2" s="1"/>
  <c r="BI794" i="2"/>
  <c r="BH794" i="2"/>
  <c r="BG794" i="2"/>
  <c r="BF794" i="2"/>
  <c r="T794" i="2"/>
  <c r="R794" i="2"/>
  <c r="P794" i="2"/>
  <c r="BK794" i="2"/>
  <c r="BE794" i="2"/>
  <c r="BI790" i="2"/>
  <c r="BH790" i="2"/>
  <c r="BG790" i="2"/>
  <c r="BF790" i="2"/>
  <c r="T790" i="2"/>
  <c r="R790" i="2"/>
  <c r="P790" i="2"/>
  <c r="BK790" i="2"/>
  <c r="BE790" i="2"/>
  <c r="BI786" i="2"/>
  <c r="BH786" i="2"/>
  <c r="BG786" i="2"/>
  <c r="BF786" i="2"/>
  <c r="T786" i="2"/>
  <c r="R786" i="2"/>
  <c r="P786" i="2"/>
  <c r="BK786" i="2"/>
  <c r="BE786" i="2"/>
  <c r="BI782" i="2"/>
  <c r="BH782" i="2"/>
  <c r="BG782" i="2"/>
  <c r="BF782" i="2"/>
  <c r="T782" i="2"/>
  <c r="R782" i="2"/>
  <c r="P782" i="2"/>
  <c r="BK782" i="2"/>
  <c r="BE782" i="2"/>
  <c r="BI778" i="2"/>
  <c r="BH778" i="2"/>
  <c r="BG778" i="2"/>
  <c r="BF778" i="2"/>
  <c r="T778" i="2"/>
  <c r="R778" i="2"/>
  <c r="P778" i="2"/>
  <c r="BK778" i="2"/>
  <c r="J778" i="2"/>
  <c r="BE778" i="2"/>
  <c r="BI774" i="2"/>
  <c r="BH774" i="2"/>
  <c r="BG774" i="2"/>
  <c r="BF774" i="2"/>
  <c r="T774" i="2"/>
  <c r="R774" i="2"/>
  <c r="P774" i="2"/>
  <c r="BK774" i="2"/>
  <c r="J774" i="2"/>
  <c r="BE774" i="2" s="1"/>
  <c r="BI770" i="2"/>
  <c r="BH770" i="2"/>
  <c r="BG770" i="2"/>
  <c r="BF770" i="2"/>
  <c r="T770" i="2"/>
  <c r="R770" i="2"/>
  <c r="P770" i="2"/>
  <c r="BK770" i="2"/>
  <c r="J770" i="2"/>
  <c r="BE770" i="2" s="1"/>
  <c r="BI766" i="2"/>
  <c r="BH766" i="2"/>
  <c r="BG766" i="2"/>
  <c r="BF766" i="2"/>
  <c r="T766" i="2"/>
  <c r="R766" i="2"/>
  <c r="P766" i="2"/>
  <c r="BK766" i="2"/>
  <c r="J766" i="2"/>
  <c r="BE766" i="2" s="1"/>
  <c r="BI762" i="2"/>
  <c r="BH762" i="2"/>
  <c r="BG762" i="2"/>
  <c r="BF762" i="2"/>
  <c r="T762" i="2"/>
  <c r="R762" i="2"/>
  <c r="P762" i="2"/>
  <c r="BK762" i="2"/>
  <c r="J762" i="2"/>
  <c r="BE762" i="2" s="1"/>
  <c r="BI758" i="2"/>
  <c r="BH758" i="2"/>
  <c r="BG758" i="2"/>
  <c r="BF758" i="2"/>
  <c r="T758" i="2"/>
  <c r="R758" i="2"/>
  <c r="P758" i="2"/>
  <c r="BK758" i="2"/>
  <c r="J758" i="2"/>
  <c r="BE758" i="2"/>
  <c r="BI754" i="2"/>
  <c r="BH754" i="2"/>
  <c r="BG754" i="2"/>
  <c r="BF754" i="2"/>
  <c r="T754" i="2"/>
  <c r="R754" i="2"/>
  <c r="P754" i="2"/>
  <c r="BK754" i="2"/>
  <c r="J754" i="2"/>
  <c r="BE754" i="2" s="1"/>
  <c r="BI750" i="2"/>
  <c r="BH750" i="2"/>
  <c r="BG750" i="2"/>
  <c r="BF750" i="2"/>
  <c r="T750" i="2"/>
  <c r="R750" i="2"/>
  <c r="P750" i="2"/>
  <c r="BK750" i="2"/>
  <c r="J750" i="2"/>
  <c r="BE750" i="2" s="1"/>
  <c r="BI746" i="2"/>
  <c r="BH746" i="2"/>
  <c r="BG746" i="2"/>
  <c r="BF746" i="2"/>
  <c r="T746" i="2"/>
  <c r="R746" i="2"/>
  <c r="P746" i="2"/>
  <c r="BK746" i="2"/>
  <c r="J746" i="2"/>
  <c r="BE746" i="2"/>
  <c r="BI742" i="2"/>
  <c r="BH742" i="2"/>
  <c r="BG742" i="2"/>
  <c r="BF742" i="2"/>
  <c r="T742" i="2"/>
  <c r="R742" i="2"/>
  <c r="P742" i="2"/>
  <c r="BK742" i="2"/>
  <c r="J742" i="2"/>
  <c r="BE742" i="2"/>
  <c r="BI738" i="2"/>
  <c r="BH738" i="2"/>
  <c r="BG738" i="2"/>
  <c r="BF738" i="2"/>
  <c r="T738" i="2"/>
  <c r="R738" i="2"/>
  <c r="P738" i="2"/>
  <c r="BK738" i="2"/>
  <c r="J738" i="2"/>
  <c r="BE738" i="2"/>
  <c r="BI734" i="2"/>
  <c r="BH734" i="2"/>
  <c r="BG734" i="2"/>
  <c r="BF734" i="2"/>
  <c r="T734" i="2"/>
  <c r="R734" i="2"/>
  <c r="P734" i="2"/>
  <c r="BK734" i="2"/>
  <c r="J734" i="2"/>
  <c r="BE734" i="2" s="1"/>
  <c r="BI730" i="2"/>
  <c r="BH730" i="2"/>
  <c r="BG730" i="2"/>
  <c r="BF730" i="2"/>
  <c r="T730" i="2"/>
  <c r="R730" i="2"/>
  <c r="P730" i="2"/>
  <c r="BK730" i="2"/>
  <c r="J730" i="2"/>
  <c r="BE730" i="2"/>
  <c r="BI726" i="2"/>
  <c r="BH726" i="2"/>
  <c r="BG726" i="2"/>
  <c r="BF726" i="2"/>
  <c r="T726" i="2"/>
  <c r="R726" i="2"/>
  <c r="P726" i="2"/>
  <c r="BK726" i="2"/>
  <c r="J726" i="2"/>
  <c r="BE726" i="2" s="1"/>
  <c r="BI722" i="2"/>
  <c r="BH722" i="2"/>
  <c r="BG722" i="2"/>
  <c r="BF722" i="2"/>
  <c r="T722" i="2"/>
  <c r="R722" i="2"/>
  <c r="P722" i="2"/>
  <c r="BK722" i="2"/>
  <c r="J722" i="2"/>
  <c r="BE722" i="2"/>
  <c r="BI718" i="2"/>
  <c r="BH718" i="2"/>
  <c r="BG718" i="2"/>
  <c r="BF718" i="2"/>
  <c r="T718" i="2"/>
  <c r="R718" i="2"/>
  <c r="P718" i="2"/>
  <c r="BK718" i="2"/>
  <c r="J718" i="2"/>
  <c r="BE718" i="2" s="1"/>
  <c r="BI714" i="2"/>
  <c r="BH714" i="2"/>
  <c r="BG714" i="2"/>
  <c r="BF714" i="2"/>
  <c r="T714" i="2"/>
  <c r="R714" i="2"/>
  <c r="P714" i="2"/>
  <c r="BK714" i="2"/>
  <c r="J714" i="2"/>
  <c r="BE714" i="2"/>
  <c r="BI710" i="2"/>
  <c r="BH710" i="2"/>
  <c r="BG710" i="2"/>
  <c r="BF710" i="2"/>
  <c r="T710" i="2"/>
  <c r="R710" i="2"/>
  <c r="P710" i="2"/>
  <c r="BK710" i="2"/>
  <c r="J710" i="2"/>
  <c r="BE710" i="2"/>
  <c r="BI706" i="2"/>
  <c r="BH706" i="2"/>
  <c r="BG706" i="2"/>
  <c r="BF706" i="2"/>
  <c r="T706" i="2"/>
  <c r="R706" i="2"/>
  <c r="P706" i="2"/>
  <c r="BK706" i="2"/>
  <c r="J706" i="2"/>
  <c r="BE706" i="2" s="1"/>
  <c r="BI702" i="2"/>
  <c r="BH702" i="2"/>
  <c r="BG702" i="2"/>
  <c r="BF702" i="2"/>
  <c r="T702" i="2"/>
  <c r="R702" i="2"/>
  <c r="P702" i="2"/>
  <c r="BK702" i="2"/>
  <c r="J702" i="2"/>
  <c r="BE702" i="2" s="1"/>
  <c r="BI698" i="2"/>
  <c r="BH698" i="2"/>
  <c r="BG698" i="2"/>
  <c r="BF698" i="2"/>
  <c r="T698" i="2"/>
  <c r="R698" i="2"/>
  <c r="P698" i="2"/>
  <c r="BK698" i="2"/>
  <c r="J698" i="2"/>
  <c r="BE698" i="2"/>
  <c r="BI694" i="2"/>
  <c r="BH694" i="2"/>
  <c r="BG694" i="2"/>
  <c r="BF694" i="2"/>
  <c r="T694" i="2"/>
  <c r="R694" i="2"/>
  <c r="P694" i="2"/>
  <c r="BK694" i="2"/>
  <c r="J694" i="2"/>
  <c r="BE694" i="2"/>
  <c r="BI690" i="2"/>
  <c r="BH690" i="2"/>
  <c r="BG690" i="2"/>
  <c r="BF690" i="2"/>
  <c r="T690" i="2"/>
  <c r="R690" i="2"/>
  <c r="P690" i="2"/>
  <c r="BK690" i="2"/>
  <c r="J690" i="2"/>
  <c r="BE690" i="2"/>
  <c r="BI686" i="2"/>
  <c r="BH686" i="2"/>
  <c r="BG686" i="2"/>
  <c r="BF686" i="2"/>
  <c r="T686" i="2"/>
  <c r="R686" i="2"/>
  <c r="P686" i="2"/>
  <c r="BK686" i="2"/>
  <c r="J686" i="2"/>
  <c r="BE686" i="2" s="1"/>
  <c r="BI682" i="2"/>
  <c r="BH682" i="2"/>
  <c r="BG682" i="2"/>
  <c r="BF682" i="2"/>
  <c r="T682" i="2"/>
  <c r="R682" i="2"/>
  <c r="P682" i="2"/>
  <c r="BK682" i="2"/>
  <c r="J682" i="2"/>
  <c r="BE682" i="2" s="1"/>
  <c r="BI678" i="2"/>
  <c r="BH678" i="2"/>
  <c r="BG678" i="2"/>
  <c r="BF678" i="2"/>
  <c r="T678" i="2"/>
  <c r="R678" i="2"/>
  <c r="P678" i="2"/>
  <c r="BK678" i="2"/>
  <c r="J678" i="2"/>
  <c r="BE678" i="2" s="1"/>
  <c r="BI674" i="2"/>
  <c r="BH674" i="2"/>
  <c r="BG674" i="2"/>
  <c r="BF674" i="2"/>
  <c r="T674" i="2"/>
  <c r="R674" i="2"/>
  <c r="P674" i="2"/>
  <c r="BK674" i="2"/>
  <c r="J674" i="2"/>
  <c r="BE674" i="2" s="1"/>
  <c r="BI670" i="2"/>
  <c r="BH670" i="2"/>
  <c r="BG670" i="2"/>
  <c r="BF670" i="2"/>
  <c r="T670" i="2"/>
  <c r="R670" i="2"/>
  <c r="P670" i="2"/>
  <c r="BK670" i="2"/>
  <c r="J670" i="2"/>
  <c r="BE670" i="2" s="1"/>
  <c r="BI666" i="2"/>
  <c r="BH666" i="2"/>
  <c r="BG666" i="2"/>
  <c r="BF666" i="2"/>
  <c r="T666" i="2"/>
  <c r="R666" i="2"/>
  <c r="P666" i="2"/>
  <c r="BK666" i="2"/>
  <c r="J666" i="2"/>
  <c r="BE666" i="2" s="1"/>
  <c r="BI662" i="2"/>
  <c r="BH662" i="2"/>
  <c r="BG662" i="2"/>
  <c r="BF662" i="2"/>
  <c r="T662" i="2"/>
  <c r="R662" i="2"/>
  <c r="P662" i="2"/>
  <c r="BK662" i="2"/>
  <c r="J662" i="2"/>
  <c r="BE662" i="2"/>
  <c r="BI658" i="2"/>
  <c r="BH658" i="2"/>
  <c r="BG658" i="2"/>
  <c r="BF658" i="2"/>
  <c r="T658" i="2"/>
  <c r="R658" i="2"/>
  <c r="P658" i="2"/>
  <c r="BK658" i="2"/>
  <c r="J658" i="2"/>
  <c r="BE658" i="2" s="1"/>
  <c r="BI654" i="2"/>
  <c r="BH654" i="2"/>
  <c r="BG654" i="2"/>
  <c r="BF654" i="2"/>
  <c r="T654" i="2"/>
  <c r="R654" i="2"/>
  <c r="P654" i="2"/>
  <c r="BK654" i="2"/>
  <c r="J654" i="2"/>
  <c r="BE654" i="2" s="1"/>
  <c r="BI650" i="2"/>
  <c r="BH650" i="2"/>
  <c r="BG650" i="2"/>
  <c r="BF650" i="2"/>
  <c r="T650" i="2"/>
  <c r="R650" i="2"/>
  <c r="P650" i="2"/>
  <c r="BK650" i="2"/>
  <c r="J650" i="2"/>
  <c r="BE650" i="2"/>
  <c r="BI646" i="2"/>
  <c r="BH646" i="2"/>
  <c r="BG646" i="2"/>
  <c r="BF646" i="2"/>
  <c r="T646" i="2"/>
  <c r="R646" i="2"/>
  <c r="P646" i="2"/>
  <c r="BK646" i="2"/>
  <c r="J646" i="2"/>
  <c r="BE646" i="2"/>
  <c r="BI642" i="2"/>
  <c r="BH642" i="2"/>
  <c r="BG642" i="2"/>
  <c r="BF642" i="2"/>
  <c r="T642" i="2"/>
  <c r="R642" i="2"/>
  <c r="P642" i="2"/>
  <c r="BK642" i="2"/>
  <c r="J642" i="2"/>
  <c r="BE642" i="2" s="1"/>
  <c r="BI638" i="2"/>
  <c r="BH638" i="2"/>
  <c r="BG638" i="2"/>
  <c r="BF638" i="2"/>
  <c r="T638" i="2"/>
  <c r="R638" i="2"/>
  <c r="P638" i="2"/>
  <c r="BK638" i="2"/>
  <c r="J638" i="2"/>
  <c r="BE638" i="2" s="1"/>
  <c r="BI634" i="2"/>
  <c r="BH634" i="2"/>
  <c r="BG634" i="2"/>
  <c r="BF634" i="2"/>
  <c r="T634" i="2"/>
  <c r="R634" i="2"/>
  <c r="P634" i="2"/>
  <c r="BK634" i="2"/>
  <c r="J634" i="2"/>
  <c r="BE634" i="2"/>
  <c r="BI630" i="2"/>
  <c r="BH630" i="2"/>
  <c r="BG630" i="2"/>
  <c r="BF630" i="2"/>
  <c r="T630" i="2"/>
  <c r="R630" i="2"/>
  <c r="P630" i="2"/>
  <c r="BK630" i="2"/>
  <c r="J630" i="2"/>
  <c r="BE630" i="2"/>
  <c r="BI626" i="2"/>
  <c r="BH626" i="2"/>
  <c r="BG626" i="2"/>
  <c r="BF626" i="2"/>
  <c r="T626" i="2"/>
  <c r="R626" i="2"/>
  <c r="P626" i="2"/>
  <c r="BK626" i="2"/>
  <c r="J626" i="2"/>
  <c r="BE626" i="2"/>
  <c r="BI622" i="2"/>
  <c r="BH622" i="2"/>
  <c r="BG622" i="2"/>
  <c r="BF622" i="2"/>
  <c r="T622" i="2"/>
  <c r="R622" i="2"/>
  <c r="P622" i="2"/>
  <c r="BK622" i="2"/>
  <c r="J622" i="2"/>
  <c r="BE622" i="2" s="1"/>
  <c r="BI618" i="2"/>
  <c r="BH618" i="2"/>
  <c r="BG618" i="2"/>
  <c r="BF618" i="2"/>
  <c r="T618" i="2"/>
  <c r="R618" i="2"/>
  <c r="P618" i="2"/>
  <c r="BK618" i="2"/>
  <c r="J618" i="2"/>
  <c r="BE618" i="2" s="1"/>
  <c r="BI614" i="2"/>
  <c r="BH614" i="2"/>
  <c r="BG614" i="2"/>
  <c r="BF614" i="2"/>
  <c r="T614" i="2"/>
  <c r="R614" i="2"/>
  <c r="P614" i="2"/>
  <c r="BK614" i="2"/>
  <c r="J614" i="2"/>
  <c r="BE614" i="2"/>
  <c r="BI610" i="2"/>
  <c r="BH610" i="2"/>
  <c r="BG610" i="2"/>
  <c r="BF610" i="2"/>
  <c r="T610" i="2"/>
  <c r="R610" i="2"/>
  <c r="P610" i="2"/>
  <c r="BK610" i="2"/>
  <c r="J610" i="2"/>
  <c r="BE610" i="2" s="1"/>
  <c r="BI606" i="2"/>
  <c r="BH606" i="2"/>
  <c r="BG606" i="2"/>
  <c r="BF606" i="2"/>
  <c r="T606" i="2"/>
  <c r="R606" i="2"/>
  <c r="P606" i="2"/>
  <c r="BK606" i="2"/>
  <c r="J606" i="2"/>
  <c r="BE606" i="2" s="1"/>
  <c r="BI603" i="2"/>
  <c r="BH603" i="2"/>
  <c r="BG603" i="2"/>
  <c r="BF603" i="2"/>
  <c r="T603" i="2"/>
  <c r="R603" i="2"/>
  <c r="P603" i="2"/>
  <c r="BK603" i="2"/>
  <c r="J603" i="2"/>
  <c r="BE603" i="2" s="1"/>
  <c r="BI600" i="2"/>
  <c r="BH600" i="2"/>
  <c r="BG600" i="2"/>
  <c r="BF600" i="2"/>
  <c r="T600" i="2"/>
  <c r="R600" i="2"/>
  <c r="P600" i="2"/>
  <c r="BK600" i="2"/>
  <c r="J600" i="2"/>
  <c r="BE600" i="2" s="1"/>
  <c r="BI594" i="2"/>
  <c r="BH594" i="2"/>
  <c r="BG594" i="2"/>
  <c r="BF594" i="2"/>
  <c r="T594" i="2"/>
  <c r="R594" i="2"/>
  <c r="P594" i="2"/>
  <c r="BK594" i="2"/>
  <c r="J594" i="2"/>
  <c r="BE594" i="2"/>
  <c r="BI588" i="2"/>
  <c r="BH588" i="2"/>
  <c r="BG588" i="2"/>
  <c r="BF588" i="2"/>
  <c r="T588" i="2"/>
  <c r="R588" i="2"/>
  <c r="P588" i="2"/>
  <c r="BK588" i="2"/>
  <c r="J588" i="2"/>
  <c r="BE588" i="2" s="1"/>
  <c r="BI584" i="2"/>
  <c r="BH584" i="2"/>
  <c r="BG584" i="2"/>
  <c r="BF584" i="2"/>
  <c r="T584" i="2"/>
  <c r="R584" i="2"/>
  <c r="P584" i="2"/>
  <c r="BK584" i="2"/>
  <c r="J584" i="2"/>
  <c r="BE584" i="2" s="1"/>
  <c r="BI581" i="2"/>
  <c r="BH581" i="2"/>
  <c r="BG581" i="2"/>
  <c r="BF581" i="2"/>
  <c r="T581" i="2"/>
  <c r="R581" i="2"/>
  <c r="P581" i="2"/>
  <c r="BK581" i="2"/>
  <c r="J581" i="2"/>
  <c r="BE581" i="2"/>
  <c r="BI578" i="2"/>
  <c r="BH578" i="2"/>
  <c r="BG578" i="2"/>
  <c r="BF578" i="2"/>
  <c r="T578" i="2"/>
  <c r="R578" i="2"/>
  <c r="P578" i="2"/>
  <c r="BK578" i="2"/>
  <c r="J578" i="2"/>
  <c r="BE578" i="2" s="1"/>
  <c r="BI573" i="2"/>
  <c r="BH573" i="2"/>
  <c r="BG573" i="2"/>
  <c r="BF573" i="2"/>
  <c r="T573" i="2"/>
  <c r="R573" i="2"/>
  <c r="P573" i="2"/>
  <c r="BK573" i="2"/>
  <c r="J573" i="2"/>
  <c r="BE573" i="2" s="1"/>
  <c r="BI486" i="2"/>
  <c r="BH486" i="2"/>
  <c r="BG486" i="2"/>
  <c r="BF486" i="2"/>
  <c r="T486" i="2"/>
  <c r="R486" i="2"/>
  <c r="P486" i="2"/>
  <c r="BK486" i="2"/>
  <c r="J486" i="2"/>
  <c r="BE486" i="2" s="1"/>
  <c r="BI381" i="2"/>
  <c r="BH381" i="2"/>
  <c r="BG381" i="2"/>
  <c r="BF381" i="2"/>
  <c r="T381" i="2"/>
  <c r="R381" i="2"/>
  <c r="P381" i="2"/>
  <c r="BK381" i="2"/>
  <c r="J381" i="2"/>
  <c r="BE381" i="2" s="1"/>
  <c r="BI370" i="2"/>
  <c r="BH370" i="2"/>
  <c r="BG370" i="2"/>
  <c r="BF370" i="2"/>
  <c r="T370" i="2"/>
  <c r="R370" i="2"/>
  <c r="P370" i="2"/>
  <c r="BK370" i="2"/>
  <c r="J370" i="2"/>
  <c r="BE370" i="2"/>
  <c r="BI361" i="2"/>
  <c r="BH361" i="2"/>
  <c r="BG361" i="2"/>
  <c r="BF361" i="2"/>
  <c r="T361" i="2"/>
  <c r="R361" i="2"/>
  <c r="P361" i="2"/>
  <c r="BK361" i="2"/>
  <c r="J361" i="2"/>
  <c r="BE361" i="2" s="1"/>
  <c r="BI356" i="2"/>
  <c r="BH356" i="2"/>
  <c r="BG356" i="2"/>
  <c r="BF356" i="2"/>
  <c r="T356" i="2"/>
  <c r="R356" i="2"/>
  <c r="P356" i="2"/>
  <c r="BK356" i="2"/>
  <c r="J356" i="2"/>
  <c r="BE356" i="2" s="1"/>
  <c r="BI352" i="2"/>
  <c r="BH352" i="2"/>
  <c r="BG352" i="2"/>
  <c r="BF352" i="2"/>
  <c r="T352" i="2"/>
  <c r="R352" i="2"/>
  <c r="P352" i="2"/>
  <c r="BK352" i="2"/>
  <c r="J352" i="2"/>
  <c r="BE352" i="2" s="1"/>
  <c r="BI349" i="2"/>
  <c r="BH349" i="2"/>
  <c r="BG349" i="2"/>
  <c r="BF349" i="2"/>
  <c r="T349" i="2"/>
  <c r="T348" i="2" s="1"/>
  <c r="R349" i="2"/>
  <c r="R348" i="2" s="1"/>
  <c r="P349" i="2"/>
  <c r="BK349" i="2"/>
  <c r="J349" i="2"/>
  <c r="BE349" i="2" s="1"/>
  <c r="BI345" i="2"/>
  <c r="BH345" i="2"/>
  <c r="BG345" i="2"/>
  <c r="BF345" i="2"/>
  <c r="T345" i="2"/>
  <c r="R345" i="2"/>
  <c r="P345" i="2"/>
  <c r="BK345" i="2"/>
  <c r="J345" i="2"/>
  <c r="BE345" i="2" s="1"/>
  <c r="BI342" i="2"/>
  <c r="BH342" i="2"/>
  <c r="BG342" i="2"/>
  <c r="BF342" i="2"/>
  <c r="T342" i="2"/>
  <c r="R342" i="2"/>
  <c r="P342" i="2"/>
  <c r="BK342" i="2"/>
  <c r="J342" i="2"/>
  <c r="BE342" i="2"/>
  <c r="BI339" i="2"/>
  <c r="BH339" i="2"/>
  <c r="BG339" i="2"/>
  <c r="BF339" i="2"/>
  <c r="T339" i="2"/>
  <c r="R339" i="2"/>
  <c r="P339" i="2"/>
  <c r="BK339" i="2"/>
  <c r="J339" i="2"/>
  <c r="BE339" i="2" s="1"/>
  <c r="BI334" i="2"/>
  <c r="BH334" i="2"/>
  <c r="BG334" i="2"/>
  <c r="BF334" i="2"/>
  <c r="T334" i="2"/>
  <c r="R334" i="2"/>
  <c r="P334" i="2"/>
  <c r="BK334" i="2"/>
  <c r="J334" i="2"/>
  <c r="BE334" i="2" s="1"/>
  <c r="BI331" i="2"/>
  <c r="BH331" i="2"/>
  <c r="BG331" i="2"/>
  <c r="BF331" i="2"/>
  <c r="T331" i="2"/>
  <c r="R331" i="2"/>
  <c r="P331" i="2"/>
  <c r="BK331" i="2"/>
  <c r="J331" i="2"/>
  <c r="BE331" i="2" s="1"/>
  <c r="BI328" i="2"/>
  <c r="BH328" i="2"/>
  <c r="BG328" i="2"/>
  <c r="BF328" i="2"/>
  <c r="T328" i="2"/>
  <c r="R328" i="2"/>
  <c r="P328" i="2"/>
  <c r="BK328" i="2"/>
  <c r="J328" i="2"/>
  <c r="BE328" i="2" s="1"/>
  <c r="BI325" i="2"/>
  <c r="BH325" i="2"/>
  <c r="BG325" i="2"/>
  <c r="BF325" i="2"/>
  <c r="T325" i="2"/>
  <c r="R325" i="2"/>
  <c r="P325" i="2"/>
  <c r="BK325" i="2"/>
  <c r="J325" i="2"/>
  <c r="BE325" i="2" s="1"/>
  <c r="BI322" i="2"/>
  <c r="BH322" i="2"/>
  <c r="BG322" i="2"/>
  <c r="BF322" i="2"/>
  <c r="T322" i="2"/>
  <c r="R322" i="2"/>
  <c r="P322" i="2"/>
  <c r="BK322" i="2"/>
  <c r="J322" i="2"/>
  <c r="BE322" i="2"/>
  <c r="BI319" i="2"/>
  <c r="BH319" i="2"/>
  <c r="BG319" i="2"/>
  <c r="BF319" i="2"/>
  <c r="T319" i="2"/>
  <c r="R319" i="2"/>
  <c r="P319" i="2"/>
  <c r="BK319" i="2"/>
  <c r="J319" i="2"/>
  <c r="BE319" i="2" s="1"/>
  <c r="BI316" i="2"/>
  <c r="BH316" i="2"/>
  <c r="BG316" i="2"/>
  <c r="BF316" i="2"/>
  <c r="T316" i="2"/>
  <c r="R316" i="2"/>
  <c r="P316" i="2"/>
  <c r="BK316" i="2"/>
  <c r="J316" i="2"/>
  <c r="BE316" i="2" s="1"/>
  <c r="BI313" i="2"/>
  <c r="BH313" i="2"/>
  <c r="BG313" i="2"/>
  <c r="BF313" i="2"/>
  <c r="T313" i="2"/>
  <c r="R313" i="2"/>
  <c r="P313" i="2"/>
  <c r="BK313" i="2"/>
  <c r="J313" i="2"/>
  <c r="BE313" i="2"/>
  <c r="BI310" i="2"/>
  <c r="BH310" i="2"/>
  <c r="BG310" i="2"/>
  <c r="BF310" i="2"/>
  <c r="T310" i="2"/>
  <c r="R310" i="2"/>
  <c r="P310" i="2"/>
  <c r="BK310" i="2"/>
  <c r="J310" i="2"/>
  <c r="BE310" i="2" s="1"/>
  <c r="BI306" i="2"/>
  <c r="BH306" i="2"/>
  <c r="BG306" i="2"/>
  <c r="BF306" i="2"/>
  <c r="T306" i="2"/>
  <c r="R306" i="2"/>
  <c r="P306" i="2"/>
  <c r="BK306" i="2"/>
  <c r="J306" i="2"/>
  <c r="BE306" i="2" s="1"/>
  <c r="BI302" i="2"/>
  <c r="BH302" i="2"/>
  <c r="BG302" i="2"/>
  <c r="BF302" i="2"/>
  <c r="T302" i="2"/>
  <c r="R302" i="2"/>
  <c r="P302" i="2"/>
  <c r="BK302" i="2"/>
  <c r="J302" i="2"/>
  <c r="BE302" i="2"/>
  <c r="BI293" i="2"/>
  <c r="BH293" i="2"/>
  <c r="BG293" i="2"/>
  <c r="BF293" i="2"/>
  <c r="T293" i="2"/>
  <c r="R293" i="2"/>
  <c r="P293" i="2"/>
  <c r="BK293" i="2"/>
  <c r="J293" i="2"/>
  <c r="BE293" i="2" s="1"/>
  <c r="BI290" i="2"/>
  <c r="BH290" i="2"/>
  <c r="BG290" i="2"/>
  <c r="BF290" i="2"/>
  <c r="T290" i="2"/>
  <c r="R290" i="2"/>
  <c r="P290" i="2"/>
  <c r="BK290" i="2"/>
  <c r="J290" i="2"/>
  <c r="BE290" i="2" s="1"/>
  <c r="BI286" i="2"/>
  <c r="BH286" i="2"/>
  <c r="BG286" i="2"/>
  <c r="BF286" i="2"/>
  <c r="T286" i="2"/>
  <c r="R286" i="2"/>
  <c r="P286" i="2"/>
  <c r="BK286" i="2"/>
  <c r="J286" i="2"/>
  <c r="BE286" i="2"/>
  <c r="BI282" i="2"/>
  <c r="BH282" i="2"/>
  <c r="BG282" i="2"/>
  <c r="BF282" i="2"/>
  <c r="T282" i="2"/>
  <c r="R282" i="2"/>
  <c r="P282" i="2"/>
  <c r="BK282" i="2"/>
  <c r="J282" i="2"/>
  <c r="BE282" i="2"/>
  <c r="BI278" i="2"/>
  <c r="BH278" i="2"/>
  <c r="BG278" i="2"/>
  <c r="BF278" i="2"/>
  <c r="T278" i="2"/>
  <c r="R278" i="2"/>
  <c r="P278" i="2"/>
  <c r="BK278" i="2"/>
  <c r="J278" i="2"/>
  <c r="BE278" i="2"/>
  <c r="BI274" i="2"/>
  <c r="BH274" i="2"/>
  <c r="BG274" i="2"/>
  <c r="BF274" i="2"/>
  <c r="T274" i="2"/>
  <c r="R274" i="2"/>
  <c r="P274" i="2"/>
  <c r="BK274" i="2"/>
  <c r="J274" i="2"/>
  <c r="BE274" i="2" s="1"/>
  <c r="BI270" i="2"/>
  <c r="BH270" i="2"/>
  <c r="BG270" i="2"/>
  <c r="BF270" i="2"/>
  <c r="T270" i="2"/>
  <c r="R270" i="2"/>
  <c r="P270" i="2"/>
  <c r="BK270" i="2"/>
  <c r="J270" i="2"/>
  <c r="BE270" i="2" s="1"/>
  <c r="BI266" i="2"/>
  <c r="BH266" i="2"/>
  <c r="BG266" i="2"/>
  <c r="BF266" i="2"/>
  <c r="T266" i="2"/>
  <c r="R266" i="2"/>
  <c r="P266" i="2"/>
  <c r="BK266" i="2"/>
  <c r="J266" i="2"/>
  <c r="BE266" i="2"/>
  <c r="BI263" i="2"/>
  <c r="BH263" i="2"/>
  <c r="BG263" i="2"/>
  <c r="BF263" i="2"/>
  <c r="T263" i="2"/>
  <c r="R263" i="2"/>
  <c r="P263" i="2"/>
  <c r="BK263" i="2"/>
  <c r="J263" i="2"/>
  <c r="BE263" i="2" s="1"/>
  <c r="BI260" i="2"/>
  <c r="BH260" i="2"/>
  <c r="BG260" i="2"/>
  <c r="BF260" i="2"/>
  <c r="T260" i="2"/>
  <c r="R260" i="2"/>
  <c r="P260" i="2"/>
  <c r="BK260" i="2"/>
  <c r="J260" i="2"/>
  <c r="BE260" i="2" s="1"/>
  <c r="BI257" i="2"/>
  <c r="BH257" i="2"/>
  <c r="BG257" i="2"/>
  <c r="BF257" i="2"/>
  <c r="T257" i="2"/>
  <c r="R257" i="2"/>
  <c r="P257" i="2"/>
  <c r="BK257" i="2"/>
  <c r="J257" i="2"/>
  <c r="BE257" i="2"/>
  <c r="BI254" i="2"/>
  <c r="BH254" i="2"/>
  <c r="BG254" i="2"/>
  <c r="BF254" i="2"/>
  <c r="T254" i="2"/>
  <c r="R254" i="2"/>
  <c r="P254" i="2"/>
  <c r="BK254" i="2"/>
  <c r="J254" i="2"/>
  <c r="BE254" i="2" s="1"/>
  <c r="BI250" i="2"/>
  <c r="BH250" i="2"/>
  <c r="BG250" i="2"/>
  <c r="BF250" i="2"/>
  <c r="T250" i="2"/>
  <c r="R250" i="2"/>
  <c r="P250" i="2"/>
  <c r="BK250" i="2"/>
  <c r="J250" i="2"/>
  <c r="BE250" i="2"/>
  <c r="BI247" i="2"/>
  <c r="BH247" i="2"/>
  <c r="BG247" i="2"/>
  <c r="BF247" i="2"/>
  <c r="T247" i="2"/>
  <c r="T246" i="2" s="1"/>
  <c r="R247" i="2"/>
  <c r="R246" i="2" s="1"/>
  <c r="P247" i="2"/>
  <c r="P246" i="2"/>
  <c r="BK247" i="2"/>
  <c r="J247" i="2"/>
  <c r="BE247" i="2" s="1"/>
  <c r="BI243" i="2"/>
  <c r="BH243" i="2"/>
  <c r="BG243" i="2"/>
  <c r="BF243" i="2"/>
  <c r="T243" i="2"/>
  <c r="R243" i="2"/>
  <c r="P243" i="2"/>
  <c r="BK243" i="2"/>
  <c r="J243" i="2"/>
  <c r="BE243" i="2" s="1"/>
  <c r="BI240" i="2"/>
  <c r="BH240" i="2"/>
  <c r="BG240" i="2"/>
  <c r="BF240" i="2"/>
  <c r="T240" i="2"/>
  <c r="R240" i="2"/>
  <c r="P240" i="2"/>
  <c r="BK240" i="2"/>
  <c r="J240" i="2"/>
  <c r="BE240" i="2" s="1"/>
  <c r="BI229" i="2"/>
  <c r="BH229" i="2"/>
  <c r="BG229" i="2"/>
  <c r="BF229" i="2"/>
  <c r="T229" i="2"/>
  <c r="R229" i="2"/>
  <c r="P229" i="2"/>
  <c r="BK229" i="2"/>
  <c r="J229" i="2"/>
  <c r="BE229" i="2"/>
  <c r="BI226" i="2"/>
  <c r="BH226" i="2"/>
  <c r="BG226" i="2"/>
  <c r="BF226" i="2"/>
  <c r="T226" i="2"/>
  <c r="R226" i="2"/>
  <c r="P226" i="2"/>
  <c r="BK226" i="2"/>
  <c r="J226" i="2"/>
  <c r="BE226" i="2" s="1"/>
  <c r="BI222" i="2"/>
  <c r="BH222" i="2"/>
  <c r="BG222" i="2"/>
  <c r="BF222" i="2"/>
  <c r="T222" i="2"/>
  <c r="R222" i="2"/>
  <c r="P222" i="2"/>
  <c r="BK222" i="2"/>
  <c r="J222" i="2"/>
  <c r="BE222" i="2"/>
  <c r="BI217" i="2"/>
  <c r="BH217" i="2"/>
  <c r="BG217" i="2"/>
  <c r="BF217" i="2"/>
  <c r="T217" i="2"/>
  <c r="R217" i="2"/>
  <c r="P217" i="2"/>
  <c r="BK217" i="2"/>
  <c r="J217" i="2"/>
  <c r="BE217" i="2" s="1"/>
  <c r="BI211" i="2"/>
  <c r="BH211" i="2"/>
  <c r="BG211" i="2"/>
  <c r="BF211" i="2"/>
  <c r="T211" i="2"/>
  <c r="R211" i="2"/>
  <c r="P211" i="2"/>
  <c r="BK211" i="2"/>
  <c r="J211" i="2"/>
  <c r="BE211" i="2" s="1"/>
  <c r="BI208" i="2"/>
  <c r="BH208" i="2"/>
  <c r="BG208" i="2"/>
  <c r="BF208" i="2"/>
  <c r="T208" i="2"/>
  <c r="R208" i="2"/>
  <c r="P208" i="2"/>
  <c r="BK208" i="2"/>
  <c r="J208" i="2"/>
  <c r="BE208" i="2"/>
  <c r="BI199" i="2"/>
  <c r="BH199" i="2"/>
  <c r="BG199" i="2"/>
  <c r="BF199" i="2"/>
  <c r="T199" i="2"/>
  <c r="R199" i="2"/>
  <c r="P199" i="2"/>
  <c r="BK199" i="2"/>
  <c r="J199" i="2"/>
  <c r="BE199" i="2" s="1"/>
  <c r="BI194" i="2"/>
  <c r="BH194" i="2"/>
  <c r="BG194" i="2"/>
  <c r="BF194" i="2"/>
  <c r="T194" i="2"/>
  <c r="R194" i="2"/>
  <c r="P194" i="2"/>
  <c r="BK194" i="2"/>
  <c r="J194" i="2"/>
  <c r="BE194" i="2" s="1"/>
  <c r="BI188" i="2"/>
  <c r="BH188" i="2"/>
  <c r="BG188" i="2"/>
  <c r="BF188" i="2"/>
  <c r="T188" i="2"/>
  <c r="R188" i="2"/>
  <c r="P188" i="2"/>
  <c r="BK188" i="2"/>
  <c r="J188" i="2"/>
  <c r="BE188" i="2"/>
  <c r="BI182" i="2"/>
  <c r="BH182" i="2"/>
  <c r="BG182" i="2"/>
  <c r="BF182" i="2"/>
  <c r="T182" i="2"/>
  <c r="R182" i="2"/>
  <c r="P182" i="2"/>
  <c r="BK182" i="2"/>
  <c r="J182" i="2"/>
  <c r="BE182" i="2" s="1"/>
  <c r="BI174" i="2"/>
  <c r="BH174" i="2"/>
  <c r="BG174" i="2"/>
  <c r="BF174" i="2"/>
  <c r="T174" i="2"/>
  <c r="R174" i="2"/>
  <c r="P174" i="2"/>
  <c r="BK174" i="2"/>
  <c r="J174" i="2"/>
  <c r="BE174" i="2"/>
  <c r="BI169" i="2"/>
  <c r="BH169" i="2"/>
  <c r="BG169" i="2"/>
  <c r="BF169" i="2"/>
  <c r="T169" i="2"/>
  <c r="T168" i="2" s="1"/>
  <c r="R169" i="2"/>
  <c r="P169" i="2"/>
  <c r="BK169" i="2"/>
  <c r="BK168" i="2" s="1"/>
  <c r="J168" i="2" s="1"/>
  <c r="J64" i="2" s="1"/>
  <c r="J169" i="2"/>
  <c r="BE169" i="2" s="1"/>
  <c r="BI164" i="2"/>
  <c r="BH164" i="2"/>
  <c r="BG164" i="2"/>
  <c r="BF164" i="2"/>
  <c r="T164" i="2"/>
  <c r="R164" i="2"/>
  <c r="P164" i="2"/>
  <c r="BK164" i="2"/>
  <c r="J164" i="2"/>
  <c r="BE164" i="2"/>
  <c r="BI160" i="2"/>
  <c r="BH160" i="2"/>
  <c r="BG160" i="2"/>
  <c r="BF160" i="2"/>
  <c r="T160" i="2"/>
  <c r="R160" i="2"/>
  <c r="P160" i="2"/>
  <c r="BK160" i="2"/>
  <c r="J160" i="2"/>
  <c r="BE160" i="2" s="1"/>
  <c r="BI156" i="2"/>
  <c r="BH156" i="2"/>
  <c r="BG156" i="2"/>
  <c r="BF156" i="2"/>
  <c r="T156" i="2"/>
  <c r="R156" i="2"/>
  <c r="P156" i="2"/>
  <c r="BK156" i="2"/>
  <c r="J156" i="2"/>
  <c r="BE156" i="2" s="1"/>
  <c r="BI153" i="2"/>
  <c r="BH153" i="2"/>
  <c r="BG153" i="2"/>
  <c r="BF153" i="2"/>
  <c r="T153" i="2"/>
  <c r="R153" i="2"/>
  <c r="P153" i="2"/>
  <c r="BK153" i="2"/>
  <c r="J153" i="2"/>
  <c r="BE153" i="2" s="1"/>
  <c r="BI150" i="2"/>
  <c r="BH150" i="2"/>
  <c r="BG150" i="2"/>
  <c r="BF150" i="2"/>
  <c r="T150" i="2"/>
  <c r="R150" i="2"/>
  <c r="P150" i="2"/>
  <c r="BK150" i="2"/>
  <c r="J150" i="2"/>
  <c r="BE150" i="2" s="1"/>
  <c r="BI147" i="2"/>
  <c r="BH147" i="2"/>
  <c r="BG147" i="2"/>
  <c r="BF147" i="2"/>
  <c r="T147" i="2"/>
  <c r="R147" i="2"/>
  <c r="P147" i="2"/>
  <c r="BK147" i="2"/>
  <c r="J147" i="2"/>
  <c r="BE147" i="2" s="1"/>
  <c r="BI144" i="2"/>
  <c r="BH144" i="2"/>
  <c r="BG144" i="2"/>
  <c r="BF144" i="2"/>
  <c r="T144" i="2"/>
  <c r="R144" i="2"/>
  <c r="P144" i="2"/>
  <c r="BK144" i="2"/>
  <c r="J144" i="2"/>
  <c r="BE144" i="2" s="1"/>
  <c r="BI140" i="2"/>
  <c r="BH140" i="2"/>
  <c r="BG140" i="2"/>
  <c r="BF140" i="2"/>
  <c r="T140" i="2"/>
  <c r="R140" i="2"/>
  <c r="P140" i="2"/>
  <c r="BK140" i="2"/>
  <c r="J140" i="2"/>
  <c r="BE140" i="2"/>
  <c r="BI137" i="2"/>
  <c r="BH137" i="2"/>
  <c r="BG137" i="2"/>
  <c r="BF137" i="2"/>
  <c r="T137" i="2"/>
  <c r="R137" i="2"/>
  <c r="P137" i="2"/>
  <c r="BK137" i="2"/>
  <c r="J137" i="2"/>
  <c r="BE137" i="2"/>
  <c r="BI134" i="2"/>
  <c r="BH134" i="2"/>
  <c r="BG134" i="2"/>
  <c r="BF134" i="2"/>
  <c r="T134" i="2"/>
  <c r="R134" i="2"/>
  <c r="P134" i="2"/>
  <c r="BK134" i="2"/>
  <c r="J134" i="2"/>
  <c r="BE134" i="2"/>
  <c r="BI131" i="2"/>
  <c r="BH131" i="2"/>
  <c r="BG131" i="2"/>
  <c r="BF131" i="2"/>
  <c r="T131" i="2"/>
  <c r="R131" i="2"/>
  <c r="P131" i="2"/>
  <c r="BK131" i="2"/>
  <c r="J131" i="2"/>
  <c r="BE131" i="2"/>
  <c r="BI128" i="2"/>
  <c r="BH128" i="2"/>
  <c r="BG128" i="2"/>
  <c r="BF128" i="2"/>
  <c r="T128" i="2"/>
  <c r="R128" i="2"/>
  <c r="P128" i="2"/>
  <c r="BK128" i="2"/>
  <c r="J128" i="2"/>
  <c r="BE128" i="2"/>
  <c r="BI125" i="2"/>
  <c r="BH125" i="2"/>
  <c r="BG125" i="2"/>
  <c r="BF125" i="2"/>
  <c r="T125" i="2"/>
  <c r="R125" i="2"/>
  <c r="P125" i="2"/>
  <c r="BK125" i="2"/>
  <c r="J125" i="2"/>
  <c r="BE125" i="2"/>
  <c r="BI122" i="2"/>
  <c r="BH122" i="2"/>
  <c r="BG122" i="2"/>
  <c r="BF122" i="2"/>
  <c r="T122" i="2"/>
  <c r="R122" i="2"/>
  <c r="P122" i="2"/>
  <c r="BK122" i="2"/>
  <c r="J122" i="2"/>
  <c r="BE122" i="2"/>
  <c r="BI118" i="2"/>
  <c r="BH118" i="2"/>
  <c r="BG118" i="2"/>
  <c r="BF118" i="2"/>
  <c r="T118" i="2"/>
  <c r="R118" i="2"/>
  <c r="P118" i="2"/>
  <c r="BK118" i="2"/>
  <c r="J118" i="2"/>
  <c r="BE118" i="2"/>
  <c r="BI114" i="2"/>
  <c r="BH114" i="2"/>
  <c r="BG114" i="2"/>
  <c r="BF114" i="2"/>
  <c r="T114" i="2"/>
  <c r="R114" i="2"/>
  <c r="P114" i="2"/>
  <c r="BK114" i="2"/>
  <c r="J114" i="2"/>
  <c r="BE114" i="2"/>
  <c r="BI111" i="2"/>
  <c r="BH111" i="2"/>
  <c r="BG111" i="2"/>
  <c r="BF111" i="2"/>
  <c r="T111" i="2"/>
  <c r="R111" i="2"/>
  <c r="P111" i="2"/>
  <c r="BK111" i="2"/>
  <c r="J111" i="2"/>
  <c r="BE111" i="2" s="1"/>
  <c r="BI108" i="2"/>
  <c r="BH108" i="2"/>
  <c r="BG108" i="2"/>
  <c r="BF108" i="2"/>
  <c r="T108" i="2"/>
  <c r="R108" i="2"/>
  <c r="P108" i="2"/>
  <c r="BK108" i="2"/>
  <c r="J108" i="2"/>
  <c r="BE108" i="2"/>
  <c r="BI105" i="2"/>
  <c r="BH105" i="2"/>
  <c r="BG105" i="2"/>
  <c r="BF105" i="2"/>
  <c r="T105" i="2"/>
  <c r="R105" i="2"/>
  <c r="P105" i="2"/>
  <c r="BK105" i="2"/>
  <c r="J105" i="2"/>
  <c r="BE105" i="2" s="1"/>
  <c r="BI102" i="2"/>
  <c r="BH102" i="2"/>
  <c r="BG102" i="2"/>
  <c r="BF102" i="2"/>
  <c r="T102" i="2"/>
  <c r="R102" i="2"/>
  <c r="P102" i="2"/>
  <c r="BK102" i="2"/>
  <c r="J102" i="2"/>
  <c r="BE102" i="2" s="1"/>
  <c r="BI99" i="2"/>
  <c r="BH99" i="2"/>
  <c r="BG99" i="2"/>
  <c r="BF99" i="2"/>
  <c r="T99" i="2"/>
  <c r="R99" i="2"/>
  <c r="P99" i="2"/>
  <c r="BK99" i="2"/>
  <c r="J99" i="2"/>
  <c r="BE99" i="2" s="1"/>
  <c r="J92" i="2"/>
  <c r="F92" i="2"/>
  <c r="F90" i="2"/>
  <c r="E88" i="2"/>
  <c r="J54" i="2"/>
  <c r="F54" i="2"/>
  <c r="F52" i="2"/>
  <c r="E50" i="2"/>
  <c r="J93" i="2"/>
  <c r="F93" i="2"/>
  <c r="J52" i="2"/>
  <c r="J90" i="2"/>
  <c r="E86" i="2"/>
  <c r="E48" i="2"/>
  <c r="BK159" i="2" l="1"/>
  <c r="J159" i="2" s="1"/>
  <c r="J63" i="2" s="1"/>
  <c r="BK143" i="2"/>
  <c r="J143" i="2" s="1"/>
  <c r="J62" i="2" s="1"/>
  <c r="P338" i="2"/>
  <c r="R355" i="2"/>
  <c r="R159" i="2"/>
  <c r="R143" i="2"/>
  <c r="P143" i="2"/>
  <c r="P348" i="2"/>
  <c r="BK348" i="2"/>
  <c r="J348" i="2" s="1"/>
  <c r="J71" i="2" s="1"/>
  <c r="BK1178" i="2"/>
  <c r="J1178" i="2" s="1"/>
  <c r="J76" i="2" s="1"/>
  <c r="T1178" i="2"/>
  <c r="P1178" i="2"/>
  <c r="P609" i="2"/>
  <c r="BK609" i="2"/>
  <c r="J609" i="2" s="1"/>
  <c r="J73" i="2" s="1"/>
  <c r="BK355" i="2"/>
  <c r="J355" i="2" s="1"/>
  <c r="J72" i="2" s="1"/>
  <c r="T338" i="2"/>
  <c r="R338" i="2"/>
  <c r="BK338" i="2"/>
  <c r="J338" i="2" s="1"/>
  <c r="J70" i="2" s="1"/>
  <c r="P309" i="2"/>
  <c r="P253" i="2" s="1"/>
  <c r="T309" i="2"/>
  <c r="T253" i="2" s="1"/>
  <c r="BK309" i="2"/>
  <c r="J309" i="2" s="1"/>
  <c r="J68" i="2" s="1"/>
  <c r="R309" i="2"/>
  <c r="R253" i="2" s="1"/>
  <c r="BK246" i="2"/>
  <c r="J246" i="2" s="1"/>
  <c r="J66" i="2" s="1"/>
  <c r="BK173" i="2"/>
  <c r="J173" i="2" s="1"/>
  <c r="J65" i="2" s="1"/>
  <c r="T173" i="2"/>
  <c r="R173" i="2"/>
  <c r="T159" i="2"/>
  <c r="P159" i="2"/>
  <c r="F34" i="2"/>
  <c r="T98" i="2"/>
  <c r="F37" i="2"/>
  <c r="R98" i="2"/>
  <c r="P98" i="2"/>
  <c r="BK98" i="2"/>
  <c r="F35" i="2"/>
  <c r="F36" i="2"/>
  <c r="F55" i="2"/>
  <c r="F33" i="2"/>
  <c r="J33" i="2"/>
  <c r="P173" i="2"/>
  <c r="J34" i="2"/>
  <c r="R1178" i="2"/>
  <c r="P168" i="2"/>
  <c r="T143" i="2"/>
  <c r="R168" i="2"/>
  <c r="J55" i="2"/>
  <c r="T355" i="2"/>
  <c r="T609" i="2"/>
  <c r="P355" i="2"/>
  <c r="P337" i="2" s="1"/>
  <c r="R609" i="2"/>
  <c r="BK337" i="2" l="1"/>
  <c r="J337" i="2" s="1"/>
  <c r="J69" i="2" s="1"/>
  <c r="BK253" i="2"/>
  <c r="J253" i="2" s="1"/>
  <c r="J67" i="2" s="1"/>
  <c r="R97" i="2"/>
  <c r="R337" i="2"/>
  <c r="T97" i="2"/>
  <c r="T337" i="2"/>
  <c r="P97" i="2"/>
  <c r="P96" i="2" s="1"/>
  <c r="J98" i="2"/>
  <c r="J61" i="2" s="1"/>
  <c r="BK97" i="2" l="1"/>
  <c r="J97" i="2" s="1"/>
  <c r="J60" i="2" s="1"/>
  <c r="R96" i="2"/>
  <c r="T96" i="2"/>
  <c r="BK96" i="2" l="1"/>
  <c r="J96" i="2" s="1"/>
  <c r="J59" i="2" s="1"/>
  <c r="J30" i="2" l="1"/>
  <c r="J39" i="2" s="1"/>
</calcChain>
</file>

<file path=xl/sharedStrings.xml><?xml version="1.0" encoding="utf-8"?>
<sst xmlns="http://schemas.openxmlformats.org/spreadsheetml/2006/main" count="9549" uniqueCount="1411">
  <si>
    <t/>
  </si>
  <si>
    <t>False</t>
  </si>
  <si>
    <t>&gt;&gt;  skryté sloupce  &lt;&lt;</t>
  </si>
  <si>
    <t>21</t>
  </si>
  <si>
    <t>15</t>
  </si>
  <si>
    <t>v ---  níže se nacházejí doplnkové a pomocné údaje k sestavám  --- v</t>
  </si>
  <si>
    <t>Stavba:</t>
  </si>
  <si>
    <t>KSO:</t>
  </si>
  <si>
    <t>CC-CZ:</t>
  </si>
  <si>
    <t>Místo:</t>
  </si>
  <si>
    <t>Jihlava</t>
  </si>
  <si>
    <t>Datum:</t>
  </si>
  <si>
    <t>Zadavatel:</t>
  </si>
  <si>
    <t>IČ:</t>
  </si>
  <si>
    <t>VŠP Jihlava, Tolstého 16, 586 01 Jihlava</t>
  </si>
  <si>
    <t>DIČ:</t>
  </si>
  <si>
    <t>Uchazeč:</t>
  </si>
  <si>
    <t>Vyplň údaj</t>
  </si>
  <si>
    <t>Projektant:</t>
  </si>
  <si>
    <t>ARTPROJEKT JIHLAVA s.r.o., 586 01 Jihlava</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</si>
  <si>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</si>
  <si>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</si>
  <si>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</si>
  <si>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</si>
  <si>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</si>
  <si>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</si>
  <si>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</si>
  <si>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</si>
  <si>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</si>
  <si>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</si>
  <si>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</si>
  <si>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</si>
  <si>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</si>
  <si>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</si>
  <si>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</si>
  <si>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</si>
  <si>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</si>
  <si>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</si>
  <si>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</si>
  <si>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</si>
  <si>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</si>
  <si>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</si>
  <si>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1</t>
  </si>
  <si>
    <t>{a9ad63b1-ba92-4bf0-865d-dc6c1557803b}</t>
  </si>
  <si>
    <t>2</t>
  </si>
  <si>
    <t>KRYCÍ LIST SOUPISU PRACÍ</t>
  </si>
  <si>
    <t>Objekt:</t>
  </si>
  <si>
    <t>SO 01 - Pozemní stavební objekt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</si>
  <si>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</si>
  <si>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</si>
  <si>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</si>
  <si>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</si>
  <si>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</si>
  <si>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</si>
  <si>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</si>
  <si>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</si>
  <si>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t>
  </si>
  <si>
    <t xml:space="preserve">    6 - Úpravy povrchů, podlahy a osazování výplní</t>
  </si>
  <si>
    <t xml:space="preserve">    8 - Trubní vedení</t>
  </si>
  <si>
    <t xml:space="preserve">    9 - Ostatní konstrukce a práce-bourání</t>
  </si>
  <si>
    <t xml:space="preserve">      99 - Přesun hmot</t>
  </si>
  <si>
    <t>PSV - Práce a dodávky PSV</t>
  </si>
  <si>
    <t xml:space="preserve">    711 - Izolace proti vodě, vlhkosti a plynům</t>
  </si>
  <si>
    <t xml:space="preserve">    721 - Zdravotechnika - vnitřní kanalizace</t>
  </si>
  <si>
    <t xml:space="preserve">    764 - Konstrukce klempířské</t>
  </si>
  <si>
    <t xml:space="preserve">    766 - Konstrukce truhlářské</t>
  </si>
  <si>
    <t xml:space="preserve">    767 - Konstrukce zámečnické</t>
  </si>
  <si>
    <t xml:space="preserve">    782 - Dokončovací práce - obklady z kamene</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</si>
  <si>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</si>
  <si>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</si>
  <si>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</si>
  <si>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</si>
  <si>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</si>
  <si>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</si>
  <si>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</si>
  <si>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</si>
  <si>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</si>
  <si>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</si>
  <si>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</si>
  <si>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</si>
  <si>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</si>
  <si>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</si>
  <si>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</si>
  <si>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</si>
  <si>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</si>
  <si>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</si>
  <si>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</si>
  <si>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</si>
  <si>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z betonových nebo kamenných dlaždic</t>
  </si>
  <si>
    <t>m2</t>
  </si>
  <si>
    <t>CS ÚRS 2019 01</t>
  </si>
  <si>
    <t>4</t>
  </si>
  <si>
    <t>80153920</t>
  </si>
  <si>
    <t>PP</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</si>
  <si>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 rozebrání okapového chodníčku</t>
  </si>
  <si>
    <t>VV</t>
  </si>
  <si>
    <t>"viz v.č. 111-114" (10,8+1+15,1+16,1+0,9+1,1+3,7+0,3+3,3+3,4+0,3+3,8+1,2+16,3+0,9+10,9)*1</t>
  </si>
  <si>
    <t>3</t>
  </si>
  <si>
    <t>113107111</t>
  </si>
  <si>
    <t>Odstranění podkladu pl do 50 m2 z kameniva těženého tl 100 mm</t>
  </si>
  <si>
    <t>68465225</t>
  </si>
  <si>
    <t>Odstranění podkladů nebo krytů s přemístěním hmot na skládku na vzdálenost do 3 m nebo s naložením na dopravní prostředek v ploše jednotlivě do 50 m2 z kameniva těženého, o tl. vrstvy do 100 mm</t>
  </si>
  <si>
    <t>"viz v.č. 111-114" (10,8+1+15,1+16,1+0,9+10,8+2+8,2+0,3+35,6+1,1+3,7+0,3+3,3+3,4+0,3+3,8+1,2+27,4+0,3+8,2+2+10,9+0,9+16,6+16,3+0,9+10,9)*1</t>
  </si>
  <si>
    <t>121101101</t>
  </si>
  <si>
    <t>Sejmutí ornice s přemístěním na vzdálenost do 50 m</t>
  </si>
  <si>
    <t>m3</t>
  </si>
  <si>
    <t>30331387</t>
  </si>
  <si>
    <t>"viz v.č. 111" (10,8+1+15,1+16,1+0,9+10,8+2+8,2+0,3+35,6+27,4+0,3+8,2+2+10,9+0,9+16,6+16,3+0,9+10,9)*0,3*0,15</t>
  </si>
  <si>
    <t>5</t>
  </si>
  <si>
    <t>132202201</t>
  </si>
  <si>
    <t>Hloubení rýh š přes 600 do 2000 mm ručním nebo pneum nářadím v soudržných horninách tř. 3</t>
  </si>
  <si>
    <t>-199332798</t>
  </si>
  <si>
    <t>"v.č.111-114" (10,8+1+15,1+16,1+0,9+10,8+2+8,2+0,3+35,6+1,1+3,7+0,3+3,3+3,4+0,3+3,8+1,2+27,4+0,3+8,2+2+10,9+0,9+16,6+16,3+0,9+10,9)*(0,85*0,5+0,6*0,3)</t>
  </si>
  <si>
    <t>6</t>
  </si>
  <si>
    <t>132202209</t>
  </si>
  <si>
    <t>Příplatek za lepivost u hloubení rýh š do 2000 mm ručním nebo pneum nářadím v hornině tř. 3</t>
  </si>
  <si>
    <t>-1569608376</t>
  </si>
  <si>
    <t>Hloubení zapažených i nezapažených rýh šířky přes 600 do 2 000 mm ručním nebo pneumatickým nářadím s urovnáním dna do předepsaného profilu a spádu v horninách tř. 3 Příplatek k cenám za lepivost horniny tř. 3</t>
  </si>
  <si>
    <t>7</t>
  </si>
  <si>
    <t>162701103</t>
  </si>
  <si>
    <t>Vodorovné přemístění do 8000 m výkopku/sypaniny z horniny tř. 1 až 4</t>
  </si>
  <si>
    <t>1259287916</t>
  </si>
  <si>
    <t>Vodorovné přemístění výkopku nebo sypaniny po suchu na obvyklém dopravním prostředku, bez naložení výkopku, avšak se složením bez rozhrnutí z horniny tř. 1 až 4 na vzdálenost přes 7 000 do 8 000 m</t>
  </si>
  <si>
    <t>"viz v.č. 11-114-výkopek, výpočet převzat z položky Hloubení rýh š přes 600 do 2000 mm ručním nebo pneum nářadím v ..." 128,442</t>
  </si>
  <si>
    <t>"viz v.č. 11-114-zpětný zásyp-ODEČET, výpočet převzat z položky Obsypání objektů bez prohození sypaniny z hornin tř. 1 až 4 ....." -54,306</t>
  </si>
  <si>
    <t>8</t>
  </si>
  <si>
    <t>171201211</t>
  </si>
  <si>
    <t>Poplatek za uložení odpadu ze sypaniny na skládce (skládkovné)</t>
  </si>
  <si>
    <t>t</t>
  </si>
  <si>
    <t>-1165223528</t>
  </si>
  <si>
    <t>"viz v.č. 11-114-výkopek, výpočet převzat z položky Hloubení rýh š přes 600 do 2000 mm ručním nebo pneum nářadím v ..." 128,442*1,65</t>
  </si>
  <si>
    <t>"viz v.č. 11-114-zpětný zásyp-ODEČET, výpočet převzat z položky Obsypání objektů bez prohození sypaniny z hornin tř. 1 až 4 ....." -54,306*1,65</t>
  </si>
  <si>
    <t>9</t>
  </si>
  <si>
    <t>175101201</t>
  </si>
  <si>
    <t>Obsypání objektů bez prohození sypaniny z hornin tř. 1 až 4 uloženým do 30 m od kraje objektu</t>
  </si>
  <si>
    <t>1670680923</t>
  </si>
  <si>
    <t>"viz v.č. 111-114" (10,8+1+15,1+16,1+0,9+10,8+2+8,2+0,3+35,6+1,1+3,7+0,3+3,3+3,4+0,3+3,8+1,2+27,4+0,3+8,2+2+10,9+0,9+16,6+16,3+0,9+10,9)*(0,3*0,6)</t>
  </si>
  <si>
    <t>10</t>
  </si>
  <si>
    <t>-213217385</t>
  </si>
  <si>
    <t>"viz v.č. 111, 112, 113, 114, štěrk fr. 4-8 mm kolem tvarovek větracích" 0,06*212,3</t>
  </si>
  <si>
    <t>11</t>
  </si>
  <si>
    <t>M</t>
  </si>
  <si>
    <t>583336250</t>
  </si>
  <si>
    <t>kamenivo těžené hrubé frakce 4-8</t>
  </si>
  <si>
    <t>1278157558</t>
  </si>
  <si>
    <t>"viz v.č. 111, 112, 113, 114, štěrk fr. 4-8 mm kolem tvarovek větracích" 0,06*212,3*2</t>
  </si>
  <si>
    <t>12</t>
  </si>
  <si>
    <t>181301101</t>
  </si>
  <si>
    <t>Rozprostření ornice tl vrstvy do 100 mm pl do 500 m2 v rovině nebo ve svahu do 1:5</t>
  </si>
  <si>
    <t>454877373</t>
  </si>
  <si>
    <t>"viz v.č. 111-114" (10,8+1+15,1+16,1+0,9+10,8+2+8,2+0,3+35,6+27,4+0,3+8,2+2+10,9+0,9+16,6+16,3+0,9+10,9)*0,3</t>
  </si>
  <si>
    <t>13</t>
  </si>
  <si>
    <t>181411131</t>
  </si>
  <si>
    <t>Založení parkového trávníku výsevem plochy do 1000 m2 v rovině a ve svahu do 1:5</t>
  </si>
  <si>
    <t>-1400376366</t>
  </si>
  <si>
    <t>"viz v.č. 111-114" (10,8+1+15,1+16,1+0,9+10,8+2+8,2+0,3+35,6+27,4+0,3+8,2+2+10,9+0,9+16,6+16,3+0,9+10,9)*0,3+(59+91+59)*3</t>
  </si>
  <si>
    <t>14</t>
  </si>
  <si>
    <t>005724100</t>
  </si>
  <si>
    <t>osivo směs travní parková</t>
  </si>
  <si>
    <t>kg</t>
  </si>
  <si>
    <t>-1186191613</t>
  </si>
  <si>
    <t>"viz v.č. 111-114" (10,8+1+15,1+16,1+0,9+10,8+2+8,2+0,3+35,6+27,4+0,3+8,2+2+10,9+0,9+16,6+16,3+0,9+10,9)*0,3*0,03+(59+91+59)*0,03</t>
  </si>
  <si>
    <t>Ochrana zeleně-1xjehličnan výšky 10 m, 2xlistnatý strom výšky 3 m a 1xlistnatý strom výšky 6 m</t>
  </si>
  <si>
    <t>soubor</t>
  </si>
  <si>
    <t>-1400147309</t>
  </si>
  <si>
    <t>Ochrana zeleně-1xjehličnan výšky 10 m (ochrana kmene obedněním+ochrana větví proti poškození od lešení), 2xlistnatý strom výšky 3 m (ochrana větví proti poškození od lešení) a 1xlistnatý strom výšky 6 m (ochrana větví proti poškození od lešení)</t>
  </si>
  <si>
    <t>"viz PD oddílu č. 2" 1</t>
  </si>
  <si>
    <t>Zakládání</t>
  </si>
  <si>
    <t>16</t>
  </si>
  <si>
    <t>211561111</t>
  </si>
  <si>
    <t>Výplň odvodňovacích žeber nebo trativodů kamenivem hrubým drceným frakce 4 až 16 mm</t>
  </si>
  <si>
    <t>1734890484</t>
  </si>
  <si>
    <t>Výplň kamenivem do rýh odvodňovacích žeber nebo trativodů bez zhutnění, s úpravou povrchu výplně kamenivem hrubým drceným frakce 4 až 16 mm</t>
  </si>
  <si>
    <t>"viz v.č. 111-114" (10,8+1+15,1+16,1+0,9+10,8+2+8,2+0,3+35,6+1,1+3,7+0,3+3,3+3,4+0,3+3,8+1,2+27,4+0,3+8,2+2+10,9+0,9+16,6+16,3+0,9+10,9)*0,13</t>
  </si>
  <si>
    <t>17</t>
  </si>
  <si>
    <t>211971121</t>
  </si>
  <si>
    <t>Zřízení opláštění žeber nebo trativodů geotextilií v rýze nebo zářezu sklonu přes 1:2 š do 2,5 m</t>
  </si>
  <si>
    <t>-1956509932</t>
  </si>
  <si>
    <t>"viz v.č. 111-114" (10,8+1+15,1+16,1+0,9+10,8+2+8,2+0,3+35,6+1,1+3,7+0,3+3,3+3,4+0,3+3,8+1,2+27,4+0,3+8,2+2+10,9+0,9+16,6+16,3+0,9+10,9)*1,3*1,2</t>
  </si>
  <si>
    <t>18</t>
  </si>
  <si>
    <t>693111460</t>
  </si>
  <si>
    <t>geotextilie netkaná separační, ochranná, filtrační, drenážní PP 300g/m2</t>
  </si>
  <si>
    <t>709829701</t>
  </si>
  <si>
    <t>19</t>
  </si>
  <si>
    <t>212312111</t>
  </si>
  <si>
    <t>Lože pro trativody z betonu prostého</t>
  </si>
  <si>
    <t>-457219560</t>
  </si>
  <si>
    <t xml:space="preserve">Lože pro trativody z betonu prostého včetně montáže a demontáže bednění </t>
  </si>
  <si>
    <t>"viz v.č. 111-114" (10,8+1+15,1+16,1+0,9+10,8+2+8,2+0,3+35,6+1,1+3,7+0,3+3,3+3,4+0,3+3,8+1,2+27,4+0,3+8,2+2+10,9+0,9+16,6+16,3+0,9+10,9)*0,24*0,1*1,04</t>
  </si>
  <si>
    <t>20</t>
  </si>
  <si>
    <t>212755214</t>
  </si>
  <si>
    <t>Trativody z drenážních trubek plastových flexibilních D 100 mm bez lože</t>
  </si>
  <si>
    <t>m</t>
  </si>
  <si>
    <t>-421012271</t>
  </si>
  <si>
    <t>Trativody bez lože z drenážních trubek plastových flexibilních D 100 mm</t>
  </si>
  <si>
    <t>"viz v.č. 111-114" (10,8+1+15,1+16,1+0,9+10,8+2+8,2+0,3+35,6+1,1+3,7+0,3+3,3+3,4+0,3+3,8+1,2+27,4+0,3+8,2+2+10,9+0,9+16,6+16,3+0,9+10,9)</t>
  </si>
  <si>
    <t>Svislé a kompletní konstrukce</t>
  </si>
  <si>
    <t>319202116</t>
  </si>
  <si>
    <t>Dodatečná izolace zdiva tl 1200 mm nízkotlakou injektáží silikonovou mikroemulzí</t>
  </si>
  <si>
    <t>-985431999</t>
  </si>
  <si>
    <t>Dodatečná izolace zdiva injektáží nízkotlakou metodou silikonovou mikroemulzí, tloušťka zdiva přes 900 do 1 200 mm, jedná se o tlakovou injektáž na bázi vodného roztoku methylsilikonátu</t>
  </si>
  <si>
    <t>"viz v.č. 111, 112, 113, 114-1.řada" (10,8+1+36,8+1+10,8+8,2+0,3+27,4+1,1+3,8+0,3+3,3+3,4+0,3+3,8+1,2+27,4+0,3+8,2+10,9+0,9+36,7+0,9+10,9)*1,15</t>
  </si>
  <si>
    <t>"viz v.č. 111, 112, 113, 114-2.řada" (10,8+1+36,8+1+10,8+8,2+0,3+27,4+1,1+3,8+0,3+3,3+3,4+0,3+3,8+1,2+27,4+0,3+8,2+10,9+0,9+36,7+0,9+10,9)*0,5*1,15</t>
  </si>
  <si>
    <t>22</t>
  </si>
  <si>
    <t>Dodatečná izolace zdiva tl 2000 mm nízkotlakou injektáží silikonovou mikroemulzí</t>
  </si>
  <si>
    <t>-955877668</t>
  </si>
  <si>
    <t>Dodatečná izolace zdiva injektáží nízkotlakou metodou silikonovou mikroemulzí, tloušťka zdiva přes 1 500 do 2 000 mm, jedná se o tlakovou injektáž na bázi vodného roztoku methylsilikonátu</t>
  </si>
  <si>
    <t>"viz v.č. 111, 112, 113, 114-1.řada" 5,5*1,15</t>
  </si>
  <si>
    <t>"viz v.č. 111, 112, 113, 114-2.řada" 5,5*0,5*1,15</t>
  </si>
  <si>
    <t>Komunikace</t>
  </si>
  <si>
    <t>23</t>
  </si>
  <si>
    <t>Kladení kamenných desek okapového chodníčku do pískového podsypu (fr. 0-4 mm) tl. 20 mm</t>
  </si>
  <si>
    <t>-1456896686</t>
  </si>
  <si>
    <t xml:space="preserve">Kladení kamenných desek okapového chodníčku s vyplněním spár a se smetením přebytečného materiálu na vzdálenost do 3 m s ložem z pískového podsypu tl. 20 mm </t>
  </si>
  <si>
    <t>"viz v.č. 111-114-zpětná montáž stáv. kamenných desek" (10,8+1+1+8,2+0,3+35,6+27,4+0,3+8,2+1+1+10,9+0,9+16,6)*1</t>
  </si>
  <si>
    <t>24</t>
  </si>
  <si>
    <t>32</t>
  </si>
  <si>
    <t>Úpravy povrchů, podlahy a osazování výplní</t>
  </si>
  <si>
    <t>25</t>
  </si>
  <si>
    <t>26</t>
  </si>
  <si>
    <t>Dodávka a montáž nové fasády - otlučení stávající omítky vč. proškrabání spar a očištění, provedení podkladní sanační omítky tl. 20 mm, sanační omítky tl. 25 mm, minerálního štuku a finálního nátěru fasády sol-silikátovou barvou, vysoká složitost dle PD</t>
  </si>
  <si>
    <t>-2111276940</t>
  </si>
  <si>
    <t>Dodávka a montáž nové historické fasády - otlučení stávající omítky vč. proškrabání spar a očištění (očištění bude provedeno tlakovou vodou a ocelovým kartáčem-oboje v celé ploše fasády a ostění výplní otvorů), provedení podkladní sanační omítky tl. 20 mm, vyrovnání podkladu sanační omítkou nad 20 mm tloušťky v ploše 30% celkové výměry fasády, sanační omítky tl. 25 mm, minerálního štuku a finálního nátěru fasády sol-silikátovou barvou ve vrstvách dle PD, vysoká složitost dle PD, POZOR-je uvedena plocha průmětu fasády do svislé roviny, vliv výčnělků, plasticity a složitosti fasády musí být započítán do ceny za 1 m2 (1 m2 průmětu do svislé roviny má ve skutečnosti plochu 1,25-2 m2 v závislosti na členitosti fasády v daném místě), položka zahrnuje plochu i ostění fasády a provedení systému následné hydrofobizace proti odstřikující vodě!!!, dále položka zahrnuje demontáž, odvoz a likvidaci sutě nad 88,5 kg/m2 a přesun hmot nad 92 kg/m2</t>
  </si>
  <si>
    <t>P</t>
  </si>
  <si>
    <t xml:space="preserve">Poznámka k položce:_x000D_
Nad stávajícím soklem bude odstraněna stávající omítka a budou proškrábnuty spáry. Tato úprava bude provedena do výška cca 1500mm nad upravený terén (přesný průběh je patrný na výkresech pohledů). Podkladní a vyrovnávací vrstva v tl. 2cm bude provedena ze sanační jádrové malty se síranovzdorným cementem  s jejím následným vodorovným pročísnutím hřebenem. Na toto hrubé vyrovnání stěn se provede vrstva sanační omítky na čistě vápenné bázi (na bázi metakaolinu) s vynikajícími tepelně izolačními vlastnostmi (? = 0.07), a to v tl. min. 2 cm. Jako konečná omítková vrstva sanačních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Fotodokumentace_x000D_
</t>
  </si>
  <si>
    <t>"viz v.č. 105, 106, 111, 112, 113, 114-západní strana-plocha" 1,85+1,7+1,12+17,21-1*0,6-0,8*0,6-1*0,6*2+23+(1+0,9)*1,1</t>
  </si>
  <si>
    <t>"viz v.č. 105, 106, 111, 112, 113, 114-západní strana-ostění" (1*6+2,2+2+2,2*2+2,3+2,3*3+1,7*2+1,9*3)*0,4</t>
  </si>
  <si>
    <t>"viz v.č. 109, 110, 111, 112, 113, 114-východní strana-plocha" 27+8+3+2,25+11+(0,9+0,9)*1,1</t>
  </si>
  <si>
    <t>"viz v.č. 109, 110, 111, 112, 113, 114-východní strana-ostění" (1,2+1,1*2+1+1,06*4+3,7+3,9+3,12*3+2,7*3)*0,3</t>
  </si>
  <si>
    <t>"rezerva na skryté části a na stavbě vyvstalé plochy" 15</t>
  </si>
  <si>
    <t>27</t>
  </si>
  <si>
    <t>Dodávka a montáž nové fasády - otlučení stávající omítky vč. proškrabání spar a očištění, provedení jádrové vrstvy z vápenné omítkové směsi tlouštky dle PD, minerálního štuku a finálního nátěru fasády sol-silikátovou barvou, vysoká složitost dle PD</t>
  </si>
  <si>
    <t>1448804323</t>
  </si>
  <si>
    <t>Dodávka a montáž nové historické fasády - otlučení stávající omítky vč. proškrabání spar a očištění (očištění bude provedeno tlakovou vodou a ocelovým kartáčem-oboje v celé ploše fasády a ostění výplní otvorů), provedení jádrové vrstvy z vápenné omítkové směsi tlouštky dle PD, minerálního štuku a finálního nátěru fasády sol-silikátovou barvou ve vrstvách dle PD, vysoká složitost dle PD, POZOR-je uvedena plocha průmětu fasády do svislé roviny, vliv výčnělků, plasticity a složitosti fasády musí být započítán do ceny za 1 m2 (1 m2 průmětu do svislé roviny má ve skutečnosti plochu 1,25-2 m2 v závislosti na členitosti fasády v daném místě), položka zahrnuje plochu i ostění fasády, dále zahrnuje demontáž, odvoz a likvidaci sutě nad 88,5 kg/m2 a přesun hmot nad 74 kg/m2</t>
  </si>
  <si>
    <t xml:space="preserve">Poznámka k položce:_x000D_
Bude odstraněna stávající omítka a budou proškrábnuty spáry. Tato úprava bude provedena od výšky cca 1500mm nad upraveným terénem výše (přesný průběh je patrný na výkresech pohledů). Bude provedena podkladní a vyrovnávací vrstva v tl. 2cm. Na toto hrubé vyrovnání stěn se provede jádrová vrstva z vápenné omítkové směsi v tl. dle PD. Omítková směs se nahazuje zednickou lžící na nosný, zvlhčený podklad. Jednotlivé vrstvy omítky nesmí být silnější než 2-3cm. Přitom se musí pracovat vždy způsobem "mokré na mokré". Nejsvrchnější vrstva omítky stáhne nehoblovanou dřevěnou latí do plochy, bez "kapes" tak, aby měla hrubý povrch. Omítka se musí udržovat vlhká po dobu minimálně 3 dny. _x000D_
Jako konečná omítková vrstva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                                                                                                                             </t>
  </si>
  <si>
    <t>"viz v.č. 109, 110, 111, 112, 113, 114-východní strana-plocha" 936+17,5*1+17*1-2,19*1,1*18-2,49*1,25*17-0,55*2,49*2-2,4*16</t>
  </si>
  <si>
    <t>"viz v.č. 109, 110, 111, 112, 113, 114-východní strana-ostění" (5,48*18+6,23*17+5,53*2+5,69*16)*0,25</t>
  </si>
  <si>
    <t>"rezerva na skryté části a na stavbě vyvstalé plochy" 46</t>
  </si>
  <si>
    <t>28</t>
  </si>
  <si>
    <t>Dodávka a montáž opravy fasády - obroušení stávající malby, zdrsnění povrchu, očištění povrchu tlakovou vodou a kartáčem, zdrsnění povrchu a provedení klasického minerálního štuku a finálního nátěru fasády sol-silikátovou barvou, vysoká složitost dle PD</t>
  </si>
  <si>
    <t>-2040532323</t>
  </si>
  <si>
    <t xml:space="preserve">Dodávka a montáž opravy historizující fasády - obroušení stávající malby, zdrsnění povrchu, očištění povrchu tlakovou vodou a kartáčem, zdrsnění povrchu a provedení klasického minerálního štuku a finálního nátěru fasády sol-silikátovou barvou, vysoká složitost dle PD, POZOR-je uvedena plocha průmětu fasády do svislé roviny, vliv výčnělků, plasticity a složitosti fasády musí být započítán do ceny za 1 m2 (1 m2 průmětu do svislé roviny má plochu 1,25-2 m2 v závislosti na členitosti fasády v daném místě), položka zahrnuje plochu i ostění fasády, dále zahrnuje demontáž, odvoz a likvidaci sutě nad 4 kg/m2 a přesun hmot nad 15 kg/m2
</t>
  </si>
  <si>
    <t xml:space="preserve">Poznámka k položce:_x000D_
Stávající štuk bude mechanicky zdrsněn mřížovou škrabkou případně ocelový kartáčem a bude očištěn tlakovou vodou. Na takto připravený podklad bude aplikován klasický minerální štuk, na který bude následně proveden fasádní nátěr. Jako konečná omítková vrstva sanačních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Fotodokumentace_x000D_
_x000D_
</t>
  </si>
  <si>
    <t xml:space="preserve">"viz v.č. 105, 106, 111, 112, 113, 114-západní strana-plocha" 797+(14+17,5)*1-1*2,19*15-1,1*2,19*3-1*2,045*15-1,25*2,48*3-1*2,09*13-2,45*3 </t>
  </si>
  <si>
    <t>"viz v.č. 105, 106, 111, 112, 113, 114-západní strana-ostění" (5,38*15+5,58*3+5,09*15+6,21*3+5,18*13+5,69*3+2,3*3+11,01)*0,3</t>
  </si>
  <si>
    <t>"rezerva na skryté části a na stavbě vyvstalé plochy" 115</t>
  </si>
  <si>
    <t>29</t>
  </si>
  <si>
    <t>Dodávka a montáž úpravy soklu pod zemí-vyrovnávací sanační malta+minerální stěrková izolace (3 nátěry včetně příslušenství, silikátová stěrka)+sanační malta</t>
  </si>
  <si>
    <t>232842576</t>
  </si>
  <si>
    <t xml:space="preserve">Dodávka a montáž úpravy soklu pod zemí-vyrovnávací sanační malta+minerální stěrková izolace ve 3 nátěrech včetně veškerého příslušenství (silikátová stěrka), jedná se o pruh v šířiu 250 mm)+sanační malta
</t>
  </si>
  <si>
    <t>"viz v.č. 105, 106, 111, 112, 113, 114-západní strana" (10,8+1+36,8+1+10,8)*0,25</t>
  </si>
  <si>
    <t>"viz v.č. 109, 110, 111, 112, 113, 114-východní strana" (10,9+0,9+36,7+0,9+10,9)*0,25</t>
  </si>
  <si>
    <t>"rezerva na skryté části a na stavbě vyvstalé plochy" 5</t>
  </si>
  <si>
    <t>30</t>
  </si>
  <si>
    <t>612325302</t>
  </si>
  <si>
    <t>Vápenocementová štuková omítka ostění nebo nadpraží</t>
  </si>
  <si>
    <t>862849191</t>
  </si>
  <si>
    <t xml:space="preserve">"viz v.č. 101, 151-pozice 06, 07" (1+0,6*2)*(0,2+0,5) </t>
  </si>
  <si>
    <t xml:space="preserve">"viz v.č. 101, 151-pozice 08" (1,2+1,5*2)*0,6 </t>
  </si>
  <si>
    <t>"viz v.č. 101, 151-pozice 09-13" (1+0,64*2)*0,85*3+(1+0,54*2)*0,85+(1+0,44*2)*0,85</t>
  </si>
  <si>
    <t>"viz v.č. 101, 151-pozice 28-41" (1,06+0,55*2)*(0,1+0,75)*5+(1,06+0,45*2)*(0,1+0,75)*6+(1,06+0,4*2)*(0,1+0,75)*2+(1,06+0,49*2)*(0,1+0,75)*1</t>
  </si>
  <si>
    <t>"viz v.č. 101, 151-pozice 42-46" (1,06+0,58*2)*(0,1+0,75)*1+(1,06+0,62*2)*(0,1+0,75)*1+(1,06+0,29*2)*(0,1+0,75)*1+(1,06+0,4*2)*(0,1+0,75)</t>
  </si>
  <si>
    <t>"viz v.č. 101, 151-pozice 47, 48" (1,06+0,49*2)*(0,1+0,75)*2+(1,06+0,62*2)*(0,1+0,75)*2</t>
  </si>
  <si>
    <t>"rezerva na vyvstalá ostění nad rámec PD" 5</t>
  </si>
  <si>
    <t>31</t>
  </si>
  <si>
    <t>619991001</t>
  </si>
  <si>
    <t>Zakrytí podlah fólií přilepenou lepící páskou</t>
  </si>
  <si>
    <t>399693550</t>
  </si>
  <si>
    <t>Zakrytí vnitřních ploch před znečištěním včetně pozdějšího odkrytí podlah fólií přilepenou lepící páskou</t>
  </si>
  <si>
    <t>"viz v.č. 101, 102, 103, 104, 151" 2,5*2*249*1,2</t>
  </si>
  <si>
    <t>619991021</t>
  </si>
  <si>
    <t>Oblepení rámů a keramických soklů lepící páskou</t>
  </si>
  <si>
    <t>-1805009989</t>
  </si>
  <si>
    <t>Zakrytí vnitřních ploch před znečištěním včetně pozdějšího odkrytí rámů oken a dveří, keramických soklů oblepením malířskou páskou, jedná se o oblepení mříží po obvodu</t>
  </si>
  <si>
    <t>"viz v.č. 151-mříze-pozice 14-42" ((1,06+1,015)*2*5+(1,06+1,45)*2*9+(1,06+0,55)*2*5+(1,06+0,45)*2*6+(1,06+0,4)*2*2+(1,06+0,49)*2+(1,06+0,58)*2)*2</t>
  </si>
  <si>
    <t>"v.č. 151-mříže-pozice 43-57" ((1,06+0,62)*2+(1,06+0,29)*2+(1,06+0,49)*2*2+(1,06+0,62)*2*2+(1,2+1,25)*2+(1,2+1,35)*2+(1,2+1,56)*2*3+(1+1,71)*2*3)*2</t>
  </si>
  <si>
    <t>"v.č. 151-mříže-pozice 72-76, 100, 101" ((1,15+2,22)*2*7)*2</t>
  </si>
  <si>
    <t>"viz v.č. 101, 102, 103, 104, 151-oblepení parapetů, apod" 2*249</t>
  </si>
  <si>
    <t>33</t>
  </si>
  <si>
    <t>622143004</t>
  </si>
  <si>
    <t>Montáž omítkových samolepících začišťovacích profilů (APU lišt)</t>
  </si>
  <si>
    <t>-1357886399</t>
  </si>
  <si>
    <t>Montáž omítkových profilů plastových nebo pozinkovaných, upevněných vtlačením do podkladní vrstvy nebo přibitím začišťovacích samolepících (APU lišty)</t>
  </si>
  <si>
    <t>"viz v.č. 101, 102, 103, 104 a 151-prvek 06-13" (1+0,6*2)*2+(1,2+1,5*2)*1+(1+0,64*2)*3+(1+0,54*2)*1+(1+0,44*2)*1</t>
  </si>
  <si>
    <t>"viz v.č. 101, 102, 103, 104 a 151-prvek 28-43" (1,06+0,55*2)*5+(1,06+0,45*2)*6+(1,06+0,4*2)*2+(1,06+0,49*2)*1+(1,06+0,58*2)*1+(1,06+0,62*2)*1</t>
  </si>
  <si>
    <t xml:space="preserve">"viz v.č. 101, 102, 103, 104 a 151-prvek 44-48" (1+0,29*2)*1+(1,06+0,4*2)*1+(1,06+0,49*2)*1+(1,06+0,62*2)*1*2 </t>
  </si>
  <si>
    <t>34</t>
  </si>
  <si>
    <t>590514760</t>
  </si>
  <si>
    <t>profil okenní začišťovací se sklovláknitou armovací tkaninou 9 mm/2,4 m</t>
  </si>
  <si>
    <t>-1641231921</t>
  </si>
  <si>
    <t>Poznámka k položce:_x000D_
délka 2,4 m, přesah tkaniny 100 mm</t>
  </si>
  <si>
    <t>"viz v.č. 101, 102, 103, 104, 151, ýpočet-viz položka Montáž omítkových samolepících začišťovacích profilů (APU lišt)" 62,32*1,1</t>
  </si>
  <si>
    <t>35</t>
  </si>
  <si>
    <t>629991001</t>
  </si>
  <si>
    <t>Zakrytí podélných ploch fólií volně položenou</t>
  </si>
  <si>
    <t>-828132525</t>
  </si>
  <si>
    <t>Zakrytí vnějších ploch před znečištěním včetně pozdějšího odkrytí ploch podélných rovných (např. chodníků) fólií položenou volně</t>
  </si>
  <si>
    <t>"viz v.č. 111" (10,8+1+36,8+0,9+10,8+1,5*2+8,2+0,3+27,4+1,1+3,7+0,3+3,3+0,7+5,5+0,8+3,4+0,3+3,8+1,2+27,4+0,3+8,2+1,5*2+10,9+0,9+36,7+0,9+10,9)*3</t>
  </si>
  <si>
    <t>36</t>
  </si>
  <si>
    <t>629991011</t>
  </si>
  <si>
    <t>Zakrytí výplní otvorů a svislých ploch fólií přilepenou lepící páskou</t>
  </si>
  <si>
    <t>-1943099454</t>
  </si>
  <si>
    <t>"v.č. 151-prvek 01-38" 1*1,55*3+1*0,6+0,8*0,6+1*0,6*2+1,2*1,5+1*0,6+1*0,64*2+1*0,54+1*0,44+1,06*1,015*5+1,06*1,45*9+1,06*0,55*5+1,06*0,45*6</t>
  </si>
  <si>
    <t>"v.č. 151-prvek 39-57" 1,06*0,4*2+1,06*0,49+1,06*0,58+1,06*0,62+1*0,29+1,06*0,4+1,06*0,49+1,06*0,62*2+4,7*3+1,2*1,25+1,2*1,35+1,2*1,56*3+1*1,71*3</t>
  </si>
  <si>
    <t>"v.č. 151-prvek 58-149" 1*2,1*8+4,715*2,66+1*2,1*5+1,15*2,35*16+3,89*1,8+1,15*2,35*29+1*2,1*15+1,25*2,5*3+0,55*2,5+1,295*2,5+0,55*2,5</t>
  </si>
  <si>
    <t>"v.č. 151-prvek 150-177" 1,25*2,5*11+0,55*2,5+1,295*3,355+0,55*2,5+1,25*2,5*11+0,55*2,5+1,295*2,5+0,55*2,5+1,25*2,5*8+0,55*2,5+1,295*2,5+0,55*2,5</t>
  </si>
  <si>
    <t xml:space="preserve">"v.č. 151-prvek 178-249" 1,25*2,5*8+1*2,2*15+1,1*2,2*49 </t>
  </si>
  <si>
    <t xml:space="preserve">"rezerva 10% z výše uvedených výkazů na výměry" 57,3797 </t>
  </si>
  <si>
    <t>"viz v.č. 151-mříze-pozice 14-42" (1,06*1,015*5+1,06*1,45*9+1,06*0,55*5+1,06*0,45*6+1,06*0,4*2+1,06*0,49+1,06*0,58)*2</t>
  </si>
  <si>
    <t>"v.č. 151-mříže-pozice 43-57" (1,06*0,62+1,06*0,29+1,06*0,49*2+1,06*0,62*2+1,2*1,25+1,2*1,35+1,2*1,56*3+1*1,71*3)*2</t>
  </si>
  <si>
    <t>"v.č. 151-mříže-pozice 72-76, 100, 101" (1,15*2,22*7)*2</t>
  </si>
  <si>
    <t>37</t>
  </si>
  <si>
    <t>Dodávka a montáž oplastované lišty Z pro výšku nopu 15 mm-sanace soklů</t>
  </si>
  <si>
    <t>571374052</t>
  </si>
  <si>
    <t>"viz v.č. 111-114" (10,8+1+15,1+16,1+0,9+10,8+2+8,2+0,3+35,6+1,1+3,7+0,3+3,3+3,4+0,3+3,8+1,2+27,4+0,3+8,2+2+10,9+0,9+16,6+16,3+0,9+10,9)*1,1</t>
  </si>
  <si>
    <t>38</t>
  </si>
  <si>
    <t>Dodávka a montáž lišty plastové "L" 500+50 mm-sanace soklů</t>
  </si>
  <si>
    <t>-1775970985</t>
  </si>
  <si>
    <t>Trubní vedení</t>
  </si>
  <si>
    <t>39</t>
  </si>
  <si>
    <t>Revizní šachta z PVC systém RV typ přímý, DN 315/160 hl od 700 do 860 mm</t>
  </si>
  <si>
    <t>kus</t>
  </si>
  <si>
    <t>-1760870280</t>
  </si>
  <si>
    <t>Revizní šachta z tvrdého PVC v otevřeném výkopu systém RV typ přímý (DN šachty/DN trubního vedení) DN 315/160, hloubka od 700 do 860 mm, včetně uzamykacího mechanismu a dodávky tvarovek pro napojení na drenážní potrubí pr. 100 mm</t>
  </si>
  <si>
    <t>"viz v.č. 111" 1+1+1+1+1+1+1+1</t>
  </si>
  <si>
    <t>40</t>
  </si>
  <si>
    <t>894811113</t>
  </si>
  <si>
    <t>Revizní šachta z PVC typ přímý, DN 315/160 hl od 1360 do 1730 mm</t>
  </si>
  <si>
    <t>-1554768352</t>
  </si>
  <si>
    <t>Revizní šachta z tvrdého PVC v otevřeném výkopu typ přímý (DN šachty/DN trubního vedení) DN 315/160, hloubka od 1360 do 1730 mm, včetně uzamykacího mechanismu a dodávky tvarovek pro napojení na drenážní potrubí pr. 100 mm</t>
  </si>
  <si>
    <t>"viz v.č. 111" 1+1+1+1+1+1+1+1+1+1+1+1</t>
  </si>
  <si>
    <t>Ostatní konstrukce a práce-bourání</t>
  </si>
  <si>
    <t>41</t>
  </si>
  <si>
    <t>Vyčištění a úklid staveniště</t>
  </si>
  <si>
    <t>1030701946</t>
  </si>
  <si>
    <t>Vyčištění a úklid staveniště, položka zahrnuje kompletní vyčištění a umytí všech ploch na staveništi (podlahy, venkovní zpevněné plochy, střechy, fasády, stěny, okna, dveře, apod.), dále je zahrnuto vyklizení stavby a veškerý další kompletní úklid tak, aby na žádných stavebních konstrukcích nezůstaly nečistoty po stavební činnosti</t>
  </si>
  <si>
    <t>"viz Technická zpráva" 1</t>
  </si>
  <si>
    <t>42</t>
  </si>
  <si>
    <t>Demontáže stávajících potrubí vyústěných z okapového chodníčku včetně potrubí pod okapových chodníčkem včetně odvozu a likvidace suti</t>
  </si>
  <si>
    <t>-652203014</t>
  </si>
  <si>
    <t>Demontáže stávajících potrubí vyústěných z okapového chodníčku včetně potrubí pod okapových chodníčkem včetně odvozu na skládku a poplatku za skládkovné</t>
  </si>
  <si>
    <t>"viz Fotodokumentace stáv. stavu fasády a výplní otvorů" 1</t>
  </si>
  <si>
    <t>43</t>
  </si>
  <si>
    <t>Provizorní zajištění odvodu dešťových vod ze střech po dobu provádění prací</t>
  </si>
  <si>
    <t>-1709590912</t>
  </si>
  <si>
    <t>Provizorní zajištění odvodu dešťových vod ze střech po dobu provádění prací, jedná se o svedení dešťových vod ze všech kotlíků (v místě všech stávajících okapních svodů, návrh provizorních svodů, jejich dodávka, montáž, demontáž a likvidace včetně odvozu je součástí této položky</t>
  </si>
  <si>
    <t>"viz v.č. 105-114" 1</t>
  </si>
  <si>
    <t>44</t>
  </si>
  <si>
    <t>Provedení sanačních detailů (tvarování stěrek, napojování sanačních systémů, atd.)</t>
  </si>
  <si>
    <t>hod</t>
  </si>
  <si>
    <t>1019986226</t>
  </si>
  <si>
    <t>Provedení sanačních detailů (tvarování stěrek, napojování sanačních systémů, atd.), pokud dodavatele není schopen provedení detailů stihnout za uvedený počet hodin, navýší cenu za jednu hodinu o tolik procent, kolik činí navýšení počtu hodin oproti uvedenému množství hodin v procentech</t>
  </si>
  <si>
    <t>"viz v.č. 105-110" 200</t>
  </si>
  <si>
    <t>45</t>
  </si>
  <si>
    <t>941211112</t>
  </si>
  <si>
    <t>Montáž lešení řadového rámového lehkého zatížení do 200 kg/m2 š do 0,9 m v do 25 m</t>
  </si>
  <si>
    <t>-1950044428</t>
  </si>
  <si>
    <t>Montáž lešení řadového rámového lehkého pracovního s podlahami s provozním zatížením tř. 3 do 200 kg/m2 šířky tř. SW06 přes 0,6 do 0,9 m, výšky přes 10 do 25 m</t>
  </si>
  <si>
    <t>"viz v.č. 111, 105-západní strana" (12,25+2,4+34)*16+(13,73+2,5)*19</t>
  </si>
  <si>
    <t>"viz v.č. 111, 109-východní strana" (2,4+13,67)*18,5+33,9*18+(2,4+12,25)*20</t>
  </si>
  <si>
    <t>46</t>
  </si>
  <si>
    <t>941211211</t>
  </si>
  <si>
    <t>Příplatek k lešení řadovému rámovému lehkému š 0,9 m v do 25 m za první a ZKD den použití</t>
  </si>
  <si>
    <t>286158910</t>
  </si>
  <si>
    <t>"viz v.č. 111, 105-západní strana" ((12,25+2,4+34)*16+(13,73+2,5)*19)*120</t>
  </si>
  <si>
    <t>"viz v.č. 111, 109-východní strana" ((2,4+13,67)*18,5+33,9*18+(2,4+12,25)*20)*120</t>
  </si>
  <si>
    <t>47</t>
  </si>
  <si>
    <t>941211812</t>
  </si>
  <si>
    <t>Demontáž lešení řadového rámového lehkého zatížení do 200 kg/m2 š do 0,9 m v do 25 m</t>
  </si>
  <si>
    <t>-159147419</t>
  </si>
  <si>
    <t>Demontáž lešení řadového rámového lehkého pracovního s provozním zatížením tř. 3 do 200 kg/m2 šířky tř. SW06 přes 0,6 do 0,9 m, výšky přes 10 do 25 m</t>
  </si>
  <si>
    <t>48</t>
  </si>
  <si>
    <t>944511111</t>
  </si>
  <si>
    <t>Montáž ochranné sítě z textilie z umělých vláken</t>
  </si>
  <si>
    <t>-861450740</t>
  </si>
  <si>
    <t>Montáž ochranné sítě zavěšené na konstrukci lešení z textilie z umělých vláken</t>
  </si>
  <si>
    <t>49</t>
  </si>
  <si>
    <t>944511211</t>
  </si>
  <si>
    <t>Příplatek k ochranné síti za první a ZKD den použití</t>
  </si>
  <si>
    <t>-2079087888</t>
  </si>
  <si>
    <t>Montáž ochranné sítě Příplatek za první a každý další den použití sítě k ceně -1111</t>
  </si>
  <si>
    <t>50</t>
  </si>
  <si>
    <t>944511811</t>
  </si>
  <si>
    <t>Demontáž ochranné sítě z textilie z umělých vláken</t>
  </si>
  <si>
    <t>969481735</t>
  </si>
  <si>
    <t>Demontáž ochranné sítě zavěšené na konstrukci lešení z textilie z umělých vláken</t>
  </si>
  <si>
    <t>51</t>
  </si>
  <si>
    <t>949101111</t>
  </si>
  <si>
    <t>Lešení pomocné pro objekty pozemních staveb s lešeňovou podlahou v do 1,9 m zatížení do 150 kg/m2</t>
  </si>
  <si>
    <t>1563772601</t>
  </si>
  <si>
    <t>Lešení pomocné pracovní pro objekty pozemních staveb pro zatížení do 150 kg/m2, o výšce lešeňové podlahy do 1,9 m</t>
  </si>
  <si>
    <t>"viz v.č. 101, 102, 103, 104, 151" 2,5*1,5*249</t>
  </si>
  <si>
    <t>55</t>
  </si>
  <si>
    <t>978013191</t>
  </si>
  <si>
    <t>Otlučení vnitřních omítek stěn MV nebo MVC stěn v rozsahu do 100 %</t>
  </si>
  <si>
    <t>-909178749</t>
  </si>
  <si>
    <t>Otlučení omítek vápenných nebo vápenocementových stěn, stropů vnitřních stěn s vyškrabáním spar, s očištěním zdiva, v rozsahu do 100 %, jedná se o otlučení vnitřních ostění měněných oken!</t>
  </si>
  <si>
    <t>56</t>
  </si>
  <si>
    <t>978015391</t>
  </si>
  <si>
    <t>Otlučení vnějších omítek MV nebo MVC  průčelí v rozsahu do 100 %, omítky pod zemí</t>
  </si>
  <si>
    <t>1032215492</t>
  </si>
  <si>
    <t>Otlučení omítek vápenných nebo vápenocementových stěn, stropů vnějších, s vyškrabáním spár, s očištěním zdiva, v rozsahu do 100 %</t>
  </si>
  <si>
    <t>"viz v.č. 111, 105-západní strana" (10,8+1+36,8+1+10,8)*0,6</t>
  </si>
  <si>
    <t>"viz v.č. 111, 109-východní strana" (10,9+0,9+36,7+0,9+10,9)*0,6</t>
  </si>
  <si>
    <t>57</t>
  </si>
  <si>
    <t>979051112</t>
  </si>
  <si>
    <t>Očištění desek nebo dlaždic se spárováním z MC při překopech ing sítí</t>
  </si>
  <si>
    <t>-432397849</t>
  </si>
  <si>
    <t>Očištění vybouraných prvků při překopech inženýrských sítí od spojovacího materiálu s odklizením a uložením očištěných hmot a spojovacího materiálu na skládku do vzdálenosti 10 m nebo naložením na dopravní prostředek dlaždic, desek nebo tvarovek s původním vyplněním spár cementovou maltou, jedná se o očištění kamenných desek stávajícího oakpového chodníčku</t>
  </si>
  <si>
    <t>"viz v.č. 111-114" (10,8+1+1+8,2+0,3+35,6+27,4+0,3+8,2+1+1+10,9+0,9+16,6)*1*2,5</t>
  </si>
  <si>
    <t>99</t>
  </si>
  <si>
    <t>Přesun hmot</t>
  </si>
  <si>
    <t>58</t>
  </si>
  <si>
    <t>997013216</t>
  </si>
  <si>
    <t>Vnitrostaveništní doprava suti a vybouraných hmot pro budovy v do 21 m ručně</t>
  </si>
  <si>
    <t>394821637</t>
  </si>
  <si>
    <t>Vnitrostaveništní doprava suti a vybouraných hmot vodorovně do 50 m svisle ručně (nošením po schodech) pro budovy a haly výšky přes 18 do 21 m, položka obsahuje i náklady na naložení suti na dopravní prostředek či kontejner a náklady na stání dopravního prostředku a kontejneru na stavbě</t>
  </si>
  <si>
    <t>"součet z rozpočtového programu" 229,397+2,13-28,952</t>
  </si>
  <si>
    <t>59</t>
  </si>
  <si>
    <t>997013801</t>
  </si>
  <si>
    <t>Poplatek za uložení stavebního betonového odpadu na skládce (skládkovné)</t>
  </si>
  <si>
    <t>625154713</t>
  </si>
  <si>
    <t>Poplatek za uložení stavebního betonového odpadu na skládce (skládkovné)-omítky</t>
  </si>
  <si>
    <t>"převzato z rozpočtového programu" 22,721</t>
  </si>
  <si>
    <t>60</t>
  </si>
  <si>
    <t>997013802</t>
  </si>
  <si>
    <t>Poplatek za uložení stavebního železobetonového odpadu na skládce (skládkovné)</t>
  </si>
  <si>
    <t>-919024695</t>
  </si>
  <si>
    <t>Poplatek za uložení stavebního odpadu na skládce (skládkovné) železobetonového</t>
  </si>
  <si>
    <t>"součet z rozpočtového programu" 2,4+10,992+5,94</t>
  </si>
  <si>
    <t>61</t>
  </si>
  <si>
    <t>Poplatek za uložení stavebního odpadu - kamenivo, kamenný odpad (skládkovné)</t>
  </si>
  <si>
    <t>607033287</t>
  </si>
  <si>
    <t>Poplatek za uložení stavebního odpadu - kameniva (skládkovné)</t>
  </si>
  <si>
    <t>"součet z rozpočtového programu-kamenivo drcené" 33,968</t>
  </si>
  <si>
    <t>62</t>
  </si>
  <si>
    <t>Poplatek za uložení stavebního odpadu - klempířské prvky (skládkovné)</t>
  </si>
  <si>
    <t>-1796440005</t>
  </si>
  <si>
    <t>"součet z rozpočtového programu" 2,131</t>
  </si>
  <si>
    <t>63</t>
  </si>
  <si>
    <t>Poplatek za uložení stavebního odpadu - omítky (skládkovné)</t>
  </si>
  <si>
    <t>1132881445</t>
  </si>
  <si>
    <t>"součet z rozpočtového programu" 20,165+84,584+9,649+2,599+7,423+0,004</t>
  </si>
  <si>
    <t>64</t>
  </si>
  <si>
    <t>997013501</t>
  </si>
  <si>
    <t>Odvoz suti a vybouraných hmot na skládku nebo meziskládku do 1 km se složením</t>
  </si>
  <si>
    <t>869842411</t>
  </si>
  <si>
    <t>Odvoz suti a vybouraných hmot na skládku nebo meziskládku se složením, na vzdálenost do 1 km</t>
  </si>
  <si>
    <t>65</t>
  </si>
  <si>
    <t>997013509</t>
  </si>
  <si>
    <t>Příplatek k odvozu suti a vybouraných hmot na skládku ZKD 1 km přes 1 km</t>
  </si>
  <si>
    <t>2061643277</t>
  </si>
  <si>
    <t>Odvoz suti a vybouraných hmot na skládku nebo meziskládku se složením, na vzdálenost Příplatek k ceně za každý další i započatý 1 km přes 1 km</t>
  </si>
  <si>
    <t>"součet z rozpočtového programu" (229,397+2,13-28,952)*7</t>
  </si>
  <si>
    <t>66</t>
  </si>
  <si>
    <t>998011003</t>
  </si>
  <si>
    <t>Přesun hmot pro budovy zděné v do 24 m</t>
  </si>
  <si>
    <t>854523763</t>
  </si>
  <si>
    <t>Přesun hmot pro budovy občanské výstavby, bydlení, výrobu a služby s nosnou svislou konstrukcí zděnou z cihel, tvárnic nebo kamene vodorovná dopravní vzdálenost do 100 m pro budovy výšky přes 12 do 24 m</t>
  </si>
  <si>
    <t>"součet z rozpočtového programu" 243,387</t>
  </si>
  <si>
    <t>PSV</t>
  </si>
  <si>
    <t>Práce a dodávky PSV</t>
  </si>
  <si>
    <t>711</t>
  </si>
  <si>
    <t>Izolace proti vodě, vlhkosti a plynům</t>
  </si>
  <si>
    <t>67</t>
  </si>
  <si>
    <t>Izolace proti zemní vlhkosti stěn foliemi nopovými pro běžné podmínky tl. 0,5 mm šířky 1,0 m, výška nopu 15 mm</t>
  </si>
  <si>
    <t>-1562859035</t>
  </si>
  <si>
    <t>Izolace proti zemní vlhkosti nopovými foliemi základů nebo stěn pro běžné podmínky tloušťky 0,5 mm, šířky 1,0 m, výška nopu 15 mm</t>
  </si>
  <si>
    <t>"viz v.č. 111-114" (10,8+1+15,1+16,1+0,9+10,8+2+8,2+0,3+35,6+1,1+3,7+0,3+3,3+3,4+0,3+3,8+1,2+27,4+0,3+8,2+2+10,9+0,9+16,6+16,3+0,9+10,9)*(0,6+0,2)*1,2</t>
  </si>
  <si>
    <t>68</t>
  </si>
  <si>
    <t>711211142</t>
  </si>
  <si>
    <t>Izolace proti zemní vlhkosti a radonu provětrávaná z plastových segmentů do v 450 mm se zabetonováním a zásypem štěrkem dle PD</t>
  </si>
  <si>
    <t>-782777626</t>
  </si>
  <si>
    <t>Izolace provětrávaná dutinová proti zemní vlhkosti a plynu radonu z plastových segmentů typu IGLU ztraceného bednění zalitých betonem po výšku segmentu bez betonové desky a armovací sítě výšky segmentů přes 400 do 450 mm, zalití betonem a zásyp štěrkem-viz v.č. 112-114</t>
  </si>
  <si>
    <t>"viz v.č. 111-114" (10,8+1+15,1+16,1+0,9+10,8+2+8,2+0,3+35,6+1,1+3,7+0,3+3,3+3,4+0,3+3,8+1,2+27,4+0,3+8,2+2+10,9+0,9+16,6+16,3+0,9+10,9)*0,5</t>
  </si>
  <si>
    <t>Součet</t>
  </si>
  <si>
    <t>69</t>
  </si>
  <si>
    <t>998711103</t>
  </si>
  <si>
    <t>Přesun hmot tonážní pro izolace proti vodě, vlhkosti a plynům v objektech výšky do 60 m</t>
  </si>
  <si>
    <t>-2126628784</t>
  </si>
  <si>
    <t>Přesun hmot pro izolace proti vodě, vlhkosti a plynům stanovený z hmotnosti přesunovaného materiálu vodorovná dopravní vzdálenost do 50 m v objektech výšky přes 12 do 60 m</t>
  </si>
  <si>
    <t>"součet z rozpočtového programu" 16,45</t>
  </si>
  <si>
    <t>721</t>
  </si>
  <si>
    <t>Zdravotechnika - vnitřní kanalizace</t>
  </si>
  <si>
    <t>70</t>
  </si>
  <si>
    <t>721174065</t>
  </si>
  <si>
    <t>Potrubí kanalizační z PP větrací systém HT DN 150, včetně vysekání rýhy 200/200 mm ve zdivu a následného zaházení rýhy</t>
  </si>
  <si>
    <t>911892795</t>
  </si>
  <si>
    <t>Potrubí z plastových trub HT Systém (polypropylenové PPs) větrací DN 150, včetně vysekání rýhy 200/200 mm ve zdivu a následného zaházení rýhy</t>
  </si>
  <si>
    <t>"viz v.č. 105-114" 2*9</t>
  </si>
  <si>
    <t>71</t>
  </si>
  <si>
    <t>998721103</t>
  </si>
  <si>
    <t>Přesun hmot tonážní pro vnitřní kanalizace v objektech v do 24 m</t>
  </si>
  <si>
    <t>-93490211</t>
  </si>
  <si>
    <t>Přesun hmot pro vnitřní kanalizace stanovený z hmotnosti přesunovaného materiálu vodorovná dopravní vzdálenost do 50 m v objektech výšky přes 12 do 24 m</t>
  </si>
  <si>
    <t>"součet z rozpočtového programu" 0,039</t>
  </si>
  <si>
    <t>764</t>
  </si>
  <si>
    <t>Konstrukce klempířské</t>
  </si>
  <si>
    <t>72</t>
  </si>
  <si>
    <t>764002851</t>
  </si>
  <si>
    <t>Demontáž oplechování parapetů do suti</t>
  </si>
  <si>
    <t>-1581820706</t>
  </si>
  <si>
    <t>Demontáž klempířských konstrukcí oplechování parapetů do suti, včetně oplechování parapetů a poutců křídel</t>
  </si>
  <si>
    <t>"viz v.č. 151-Pasportizace oken, dveří a mříží, výpočet-viz položka Oplechování parapetu rš 330 mm" 13</t>
  </si>
  <si>
    <t>"viz v.č. 151-Pasportizace oken, dveří a mříží, výpočet-viz položka Oplechování parapetu rš 400 mm" 146,54</t>
  </si>
  <si>
    <t>"viz v.č. 151-Pasportizace oken, dveří a mříží, výpočet-viz položka Oplechování parapetu rš 500 mm" 148,25</t>
  </si>
  <si>
    <t>73</t>
  </si>
  <si>
    <t>764002861</t>
  </si>
  <si>
    <t>Demontáž oplechování říms a ozdobných prvků do suti</t>
  </si>
  <si>
    <t>1261256520</t>
  </si>
  <si>
    <t>Demontáž klempířských konstrukcí oplechování říms do suti</t>
  </si>
  <si>
    <t>"viz v.č. 105, 107, 109, 152, výpočet-viz položka Oplechování říms rš 200 mm" 197,66</t>
  </si>
  <si>
    <t xml:space="preserve">"viz v.č. 105, 107, 109, 152, výpočet-viz položka Oplechování říms rš 250 mm" 105,07 </t>
  </si>
  <si>
    <t xml:space="preserve">"viz v.č. 105, 107, 109, 152, výpočet-viz položka Oplechování říms rš 330 mm" 28,34 </t>
  </si>
  <si>
    <t>"viz v.č. 105, 107, 109, 152, výpočet-viz položka Oplechování říms rš 400 mm" 169,95</t>
  </si>
  <si>
    <t>"viz v.č. 105, 107, 109, 152, výpočet-viz položka Oplechování říms rš 600 mm" 50,01</t>
  </si>
  <si>
    <t>"viz v.č. 105, 107, 109, 152, výpočet-viz položka Oplechování říms rš 700 mm" 150,4</t>
  </si>
  <si>
    <t>"viz v.č. 105, 107, 109, 152, výpočet-viz položka Oplechování říms rš 750 mm" 23,87</t>
  </si>
  <si>
    <t>74</t>
  </si>
  <si>
    <t>764216644</t>
  </si>
  <si>
    <t>Oplechování rovných parapetů celoplošně lepené z Pz s povrchovou úpravou rš 330 mm</t>
  </si>
  <si>
    <t>1857513213</t>
  </si>
  <si>
    <t>Oplechování parapetů z pozinkovaného plechu s povrchovou úpravou rovných celoplošně lepené, bez rohů rš 330 mm, barva-imitace mědi, včetně systémových ukončujících lišt u ostěn</t>
  </si>
  <si>
    <t>"viz v.č. 151-Pasportizace oken, dveří a mříží-prvek 67" 1,25</t>
  </si>
  <si>
    <t>"viz v.č. 151-Pasportizace oken, dveří a mříží-prvek 68" 1,25</t>
  </si>
  <si>
    <t>"viz v.č. 151-Pasportizace oken, dveří a mříží-prvek 69" 1,25</t>
  </si>
  <si>
    <t>"viz v.č. 151-Pasportizace oken, dveří a mříží-prvek 70" 1,25</t>
  </si>
  <si>
    <t>"viz v.č. 151-Pasportizace oken, dveří a mříží-prvek 71" 1,25</t>
  </si>
  <si>
    <t>"viz v.č. 151-Pasportizace oken, dveří a mříží-prvek 72" 2,25</t>
  </si>
  <si>
    <t>"viz v.č. 151-Pasportizace oken, dveří a mříží-prvek 73" 2,25</t>
  </si>
  <si>
    <t>"viz v.č. 151-Pasportizace oken, dveří a mříží-prvek 74" 2,25</t>
  </si>
  <si>
    <t>75</t>
  </si>
  <si>
    <t>764216645</t>
  </si>
  <si>
    <t>Oplechování rovných parapetů celoplošně lepené z Pz s povrchovou úpravou rš 400 mm</t>
  </si>
  <si>
    <t>-763372654</t>
  </si>
  <si>
    <t>Oplechování parapetů z pozinkovaného plechu s povrchovou úpravou rovných celoplošně lepené, bez rohů rš 400 mm, barva-imitace mědi, včetně systémových ukončujících lišt u ostěn</t>
  </si>
  <si>
    <t>"viz v.č. 151-Pasportizace oken, dveří a mříží-prvek 04" 1,1</t>
  </si>
  <si>
    <t>"viz v.č. 151-Pasportizace oken, dveří a mříží-prvek 05" 0,9</t>
  </si>
  <si>
    <t>"viz v.č. 151-Pasportizace oken, dveří a mříží-prvek 06" 1,1</t>
  </si>
  <si>
    <t>"viz v.č. 151-Pasportizace oken, dveří a mříží-prvek 07" 1,1</t>
  </si>
  <si>
    <t>"viz v.č. 151-Pasportizace oken, dveří a mříží-prvek 08" 1,3</t>
  </si>
  <si>
    <t>"viz v.č. 151-Pasportizace oken, dveří a mříží-prvek 19" 1,16</t>
  </si>
  <si>
    <t>"viz v.č. 151-Pasportizace oken, dveří a mříží-prvek 20" 1,16</t>
  </si>
  <si>
    <t>"viz v.č. 151-Pasportizace oken, dveří a mříží-prvek 21" 1,16</t>
  </si>
  <si>
    <t>"viz v.č. 151-Pasportizace oken, dveří a mříží-prvek 22" 1,16</t>
  </si>
  <si>
    <t>"viz v.č. 151-Pasportizace oken, dveří a mříží-prvek 23" 1,16</t>
  </si>
  <si>
    <t>"viz v.č. 151-Pasportizace oken, dveří a mříží-prvek 24" 1,16</t>
  </si>
  <si>
    <t>"viz v.č. 151-Pasportizace oken, dveří a mříží-prvek 25" 1,16</t>
  </si>
  <si>
    <t>"viz v.č. 151-Pasportizace oken, dveří a mříží-prvek 26" 1,16</t>
  </si>
  <si>
    <t>"viz v.č. 151-Pasportizace oken, dveří a mříží-prvek 27" 1,16</t>
  </si>
  <si>
    <t>"viz v.č. 151-Pasportizace oken, dveří a mříží-prvek 134" 1,25</t>
  </si>
  <si>
    <t>"viz v.č. 151-Pasportizace oken, dveří a mříží-prvek 135" 1,25</t>
  </si>
  <si>
    <t>"viz v.č. 151-Pasportizace oken, dveří a mříží-prvek 136+137+138" 3,85</t>
  </si>
  <si>
    <t>"viz v.č. 151-Pasportizace oken, dveří a mříží-prvek 139" 1,25</t>
  </si>
  <si>
    <t>"viz v.č. 151-Pasportizace oken, dveří a mříží-prvek 140" 1,25</t>
  </si>
  <si>
    <t>"viz v.č. 151-Pasportizace oken, dveří a mříží-prvek 141"1,25</t>
  </si>
  <si>
    <t>"viz v.č. 151-Pasportizace oken, dveří a mříží-prvek 142" 1,25</t>
  </si>
  <si>
    <t>"viz v.č. 151-Pasportizace oken, dveří a mříží-prvek 143" 1,25</t>
  </si>
  <si>
    <t>"viz v.č. 151-Pasportizace oken, dveří a mříží-prvek 144" 1,25</t>
  </si>
  <si>
    <t>"viz v.č. 151-Pasportizace oken, dveří a mříží-prvek 145" 1,25</t>
  </si>
  <si>
    <t>"viz v.č. 151-Pasportizace oken, dveří a mříží-prvek 146" 1,25</t>
  </si>
  <si>
    <t>"viz v.č. 151-Pasportizace oken, dveří a mříží-prvek 147" 1,25</t>
  </si>
  <si>
    <t>"viz v.č. 151-Pasportizace oken, dveří a mříží-prvek 148" 1,25</t>
  </si>
  <si>
    <t>"viz v.č. 151-Pasportizace oken, dveří a mříží-prvek 149" 1,25</t>
  </si>
  <si>
    <t>"viz v.č. 151-Pasportizace oken, dveří a mříží-prvek 150+151+152" 2*1,35</t>
  </si>
  <si>
    <t>"viz v.č. 151-Pasportizace oken, dveří a mříží-prvek 153" 1,25</t>
  </si>
  <si>
    <t>"viz v.č. 151-Pasportizace oken, dveří a mříží-prvek 154" 1,25</t>
  </si>
  <si>
    <t>"viz v.č. 151-Pasportizace oken, dveří a mříží-prvek 155" 1,25</t>
  </si>
  <si>
    <t>"viz v.č. 151-Pasportizace oken, dveří a mříží-prvek 156" 1,25</t>
  </si>
  <si>
    <t>"viz v.č. 151-Pasportizace oken, dveří a mříží-prvek 157" 1,25</t>
  </si>
  <si>
    <t>"viz v.č. 151-Pasportizace oken, dveří a mříží-prvek 158" 1,25</t>
  </si>
  <si>
    <t>"viz v.č. 151-Pasportizace oken, dveří a mříží-prvek 159" 1,25</t>
  </si>
  <si>
    <t>"viz v.č. 151-Pasportizace oken, dveří a mříží-prvek 160" 1,25</t>
  </si>
  <si>
    <t>"viz v.č. 151-Pasportizace oken, dveří a mříží-prvek 161" 1,25</t>
  </si>
  <si>
    <t>"viz v.č. 151-Pasportizace oken, dveří a mříží-prvek 162" 1,25</t>
  </si>
  <si>
    <t>"viz v.č. 151-Pasportizace oken, dveří a mříží-prvek 163" 1,25</t>
  </si>
  <si>
    <t>"viz v.č. 151-Pasportizace oken, dveří a mříží-prvek 164+165+166" 3,85</t>
  </si>
  <si>
    <t>"viz v.č. 151-Pasportizace oken, dveří a mříží-prvek 167" 1,25</t>
  </si>
  <si>
    <t>"viz v.č. 151-Pasportizace oken, dveří a mříží-prvek 168" 1,25</t>
  </si>
  <si>
    <t>"viz v.č. 151-Pasportizace oken, dveří a mříží-prvek 169" 1,25</t>
  </si>
  <si>
    <t>"viz v.č. 151-Pasportizace oken, dveří a mříží-prvek 170" 1,25</t>
  </si>
  <si>
    <t>"viz v.č. 151-Pasportizace oken, dveří a mříží-prvek 171" 1,25</t>
  </si>
  <si>
    <t>"viz v.č. 151-Pasportizace oken, dveří a mříží-prvek 172" 1,25</t>
  </si>
  <si>
    <t>"viz v.č. 151-Pasportizace oken, dveří a mříží-prvek 173" 1,25</t>
  </si>
  <si>
    <t>"viz v.č. 151-Pasportizace oken, dveří a mříží-prvek 174" 1,25</t>
  </si>
  <si>
    <t>"viz v.č. 151-Pasportizace oken, dveří a mříží-prvek 175+176+177" 3,85</t>
  </si>
  <si>
    <t>"viz v.č. 151-Pasportizace oken, dveří a mříží-prvek 178" 1,25</t>
  </si>
  <si>
    <t>"viz v.č. 151-Pasportizace oken, dveří a mříží-prvek 179" 1,25</t>
  </si>
  <si>
    <t>"viz v.č. 151-Pasportizace oken, dveří a mříží-prvek 180" 1,25</t>
  </si>
  <si>
    <t>"viz v.č. 151-Pasportizace oken, dveří a mříží-prvek 181" 1,25</t>
  </si>
  <si>
    <t>"viz v.č. 151-Pasportizace oken, dveří a mříží-prvek 182" 1,25</t>
  </si>
  <si>
    <t>"viz v.č. 151-Pasportizace oken, dveří a mříží-prvek 183" 1,25</t>
  </si>
  <si>
    <t>"viz v.č. 151-Pasportizace oken, dveří a mříží-prvek 184" 1,25</t>
  </si>
  <si>
    <t>"viz v.č. 151-Pasportizace oken, dveří a mříží-prvek 185" 1,25</t>
  </si>
  <si>
    <t>"viz v.č. 151-Pasportizace oken, dveří a mříží-prvek 201" 1,35</t>
  </si>
  <si>
    <t>"viz v.č. 151-Pasportizace oken, dveří a mříží-prvek 202" 1,35</t>
  </si>
  <si>
    <t>"viz v.č. 151-Pasportizace oken, dveří a mříží-prvek 203" 1,35</t>
  </si>
  <si>
    <t>"viz v.č. 151-Pasportizace oken, dveří a mříží-prvek 204+205" 2,75</t>
  </si>
  <si>
    <t>"viz v.č. 151-Pasportizace oken, dveří a mříží-prvek 206" 1,35</t>
  </si>
  <si>
    <t>"viz v.č. 151-Pasportizace oken, dveří a mříží-prvek 207" 1,35</t>
  </si>
  <si>
    <t>"viz v.č. 151-Pasportizace oken, dveří a mříží-prvek 208" 1,35</t>
  </si>
  <si>
    <t>"viz v.č. 151-Pasportizace oken, dveří a mříží-prvek 209" 1,35</t>
  </si>
  <si>
    <t>"viz v.č. 151-Pasportizace oken, dveří a mříží-prvek 210" 1,35</t>
  </si>
  <si>
    <t>"viz v.č. 151-Pasportizace oken, dveří a mříží-prvek 211" 1,35</t>
  </si>
  <si>
    <t>"viz v.č. 151-Pasportizace oken, dveří a mříží-prvek 212" 1,35</t>
  </si>
  <si>
    <t>"viz v.č. 151-Pasportizace oken, dveří a mříží-prvek 213" 1,35</t>
  </si>
  <si>
    <t>"viz v.č. 151-Pasportizace oken, dveří a mříží-prvek 214" 1,35</t>
  </si>
  <si>
    <t>"viz v.č. 151-Pasportizace oken, dveří a mříží-prvek 215" 1,35</t>
  </si>
  <si>
    <t>"viz v.č. 151-Pasportizace oken, dveří a mříží-prvek 216" 1,35</t>
  </si>
  <si>
    <t>"viz v.č. 151-Pasportizace oken, dveří a mříží-prvek 217+218" 2,75</t>
  </si>
  <si>
    <t>"viz v.č. 151-Pasportizace oken, dveří a mříží-prvek 219" 1,35</t>
  </si>
  <si>
    <t>"viz v.č. 151-Pasportizace oken, dveří a mříží-prvek 220" 1,35</t>
  </si>
  <si>
    <t>"viz v.č. 151-Pasportizace oken, dveří a mříží-prvek 221" 1,35</t>
  </si>
  <si>
    <t>"viz v.č. 151-Pasportizace oken, dveří a mříží-prvek 222" 1,35</t>
  </si>
  <si>
    <t>"viz v.č. 151-Pasportizace oken, dveří a mříží-prvek 223" 1,35</t>
  </si>
  <si>
    <t>"viz v.č. 151-Pasportizace oken, dveří a mříží-prvek 224" 1,35</t>
  </si>
  <si>
    <t>"viz v.č. 151-Pasportizace oken, dveří a mříží-prvek 225" 1,35</t>
  </si>
  <si>
    <t>"viz v.č. 151-Pasportizace oken, dveří a mříží-prvek 226" 1,35</t>
  </si>
  <si>
    <t>"viz v.č. 151-Pasportizace oken, dveří a mříží-prvek 227" 1,35</t>
  </si>
  <si>
    <t>"viz v.č. 151-Pasportizace oken, dveří a mříží-prvek 228" 1,35</t>
  </si>
  <si>
    <t>"viz v.č. 151-Pasportizace oken, dveří a mříží-prvek 229" 1,35</t>
  </si>
  <si>
    <t>"viz v.č. 151-Pasportizace oken, dveří a mříží-prvek 230+231" 2,75</t>
  </si>
  <si>
    <t>"viz v.č. 151-Pasportizace oken, dveří a mříží-prvek 232" 1,35</t>
  </si>
  <si>
    <t>"viz v.č. 151-Pasportizace oken, dveří a mříží-prvek 233" 1,35</t>
  </si>
  <si>
    <t>"viz v.č. 151-Pasportizace oken, dveří a mříží-prvek 234" 1,35</t>
  </si>
  <si>
    <t>"viz v.č. 151-Pasportizace oken, dveří a mříží-prvek 235" 1,35</t>
  </si>
  <si>
    <t>"viz v.č. 151-Pasportizace oken, dveří a mříží-prvek 236" 1,35</t>
  </si>
  <si>
    <t>"viz v.č. 151-Pasportizace oken, dveří a mříží-prvek 237" 1,35</t>
  </si>
  <si>
    <t>"viz v.č. 151-Pasportizace oken, dveří a mříží-prvek 238" 1,35</t>
  </si>
  <si>
    <t>"viz v.č. 151-Pasportizace oken, dveří a mříží-prvek 239" 1,35</t>
  </si>
  <si>
    <t>"viz v.č. 151-Pasportizace oken, dveří a mříží-prvek 240+241" 2,75</t>
  </si>
  <si>
    <t>"viz v.č. 151-Pasportizace oken, dveří a mříží-prvek 242" 1,35</t>
  </si>
  <si>
    <t>"viz v.č. 151-Pasportizace oken, dveří a mříží-prvek 243" 1,35</t>
  </si>
  <si>
    <t>"viz v.č. 151-Pasportizace oken, dveří a mříží-prvek 244" 1,35</t>
  </si>
  <si>
    <t>"viz v.č. 151-Pasportizace oken, dveří a mříží-prvek 245" 1,35</t>
  </si>
  <si>
    <t>"viz v.č. 151-Pasportizace oken, dveří a mříží-prvek 246" 1,35</t>
  </si>
  <si>
    <t>"viz v.č. 151-Pasportizace oken, dveří a mříží-prvek 247" 1,35</t>
  </si>
  <si>
    <t>"viz v.č. 151-Pasportizace oken, dveří a mříží-prvek 248" 1,35</t>
  </si>
  <si>
    <t>"viz v.č. 151-Pasportizace oken, dveří a mříží-prvek 249" 1,35</t>
  </si>
  <si>
    <t>76</t>
  </si>
  <si>
    <t>764216646</t>
  </si>
  <si>
    <t>Oplechování rovných parapetů celoplošně lepené z Pz s povrchovou úpravou rš 500 mm</t>
  </si>
  <si>
    <t>-878976667</t>
  </si>
  <si>
    <t>Oplechování parapetů z pozinkovaného plechu s povrchovou úpravou rovných celoplošně lepené, bez rohů rš 500 mm, barva-imitace mědi, včetně systémových ukončujících lišt u ostěn</t>
  </si>
  <si>
    <t>"viz v.č. 151-Pasportizace oken, dveří a mříží-prvek 01" 1,1</t>
  </si>
  <si>
    <t>"viz v.č. 151-Pasportizace oken, dveří a mříží-prvek 02" 1,1</t>
  </si>
  <si>
    <t>"viz v.č. 151-Pasportizace oken, dveří a mříží-prvek 03" 1,1</t>
  </si>
  <si>
    <t>"viz v.č. 151-Pasportizace oken, dveří a mříží-prvek 58" 1,25</t>
  </si>
  <si>
    <t>"viz v.č. 151-Pasportizace oken, dveří a mříží-prvek 59" 1,25</t>
  </si>
  <si>
    <t>"viz v.č. 151-Pasportizace oken, dveří a mříží-prvek 60" 1,25</t>
  </si>
  <si>
    <t>"viz v.č. 151-Pasportizace oken, dveří a mříží-prvek 61" 1,25</t>
  </si>
  <si>
    <t>"viz v.č. 151-Pasportizace oken, dveří a mříží-prvek 62" 1,25</t>
  </si>
  <si>
    <t>"viz v.č. 151-Pasportizace oken, dveří a mříží-prvek 63" 1,25</t>
  </si>
  <si>
    <t>"viz v.č. 151-Pasportizace oken, dveří a mříží-prvek 64" 1,25</t>
  </si>
  <si>
    <t>"viz v.č. 151-Pasportizace oken, dveří a mříží-prvek 65" 1,25</t>
  </si>
  <si>
    <t>"viz v.č. 151-Pasportizace oken, dveří a mříží-prvek 75+76" 3,85</t>
  </si>
  <si>
    <t>"viz v.č. 151-Pasportizace oken, dveří a mříží-prvek 77" 2,25</t>
  </si>
  <si>
    <t>"viz v.č. 151-Pasportizace oken, dveří a mříží-prvek 78" 2,25</t>
  </si>
  <si>
    <t>"viz v.č. 151-Pasportizace oken, dveří a mříží-prvek 79" 2,25</t>
  </si>
  <si>
    <t xml:space="preserve">"viz v.č. 151-Pasportizace oken, dveří a mříží-prvek 80" 2,25 </t>
  </si>
  <si>
    <t>"viz v.č. 151-Pasportizace oken, dveří a mříží-prvek 81" 2,25</t>
  </si>
  <si>
    <t>"viz v.č. 151-Pasportizace oken, dveří a mříží-prvek 82" 2,25</t>
  </si>
  <si>
    <t>"viz v.č. 151-Pasportizace oken, dveří a mříží-prvek 83" 2,25</t>
  </si>
  <si>
    <t>"viz v.č. 151-Pasportizace oken, dveří a mříží-prvek 84" 2,25</t>
  </si>
  <si>
    <t>"viz v.č. 151-Pasportizace oken, dveří a mříží-prvek 85" 2,25</t>
  </si>
  <si>
    <t>"viz v.č. 151-Pasportizace oken, dveří a mříží-prvek 86" 2,25</t>
  </si>
  <si>
    <t>"viz v.č. 151-Pasportizace oken, dveří a mříží-prvek 87" 2,25</t>
  </si>
  <si>
    <t>"viz v.č. 151-Pasportizace oken, dveří a mříží-prvek 89" 2,25</t>
  </si>
  <si>
    <t xml:space="preserve">"viz v.č. 151-Pasportizace oken, dveří a mříží-prvek 90" 2,25 </t>
  </si>
  <si>
    <t xml:space="preserve">"viz v.č. 151-Pasportizace oken, dveří a mříží-prvek 91" 2,25 </t>
  </si>
  <si>
    <t xml:space="preserve">"viz v.č. 151-Pasportizace oken, dveří a mříží-prvek 92" 2,25 </t>
  </si>
  <si>
    <t xml:space="preserve">"viz v.č. 151-Pasportizace oken, dveří a mříží-prvek 93" 2,25 </t>
  </si>
  <si>
    <t xml:space="preserve">"viz v.č. 151-Pasportizace oken, dveří a mříží-prvek 94" 2,25 </t>
  </si>
  <si>
    <t xml:space="preserve">"viz v.č. 151-Pasportizace oken, dveří a mříží-prvek 95" 2,25 </t>
  </si>
  <si>
    <t xml:space="preserve">"viz v.č. 151-Pasportizace oken, dveří a mříží-prvek 96" 2,25 </t>
  </si>
  <si>
    <t xml:space="preserve">"viz v.č. 151-Pasportizace oken, dveří a mříží-prvek 97" 2,25 </t>
  </si>
  <si>
    <t xml:space="preserve">"viz v.č. 151-Pasportizace oken, dveří a mříží-prvek 98" 2,25 </t>
  </si>
  <si>
    <t xml:space="preserve">"viz v.č. 151-Pasportizace oken, dveří a mříží-prvek 99" 2,25 </t>
  </si>
  <si>
    <t>"viz v.č. 151-Pasportizace oken, dveří a mříží-prvek 100+101" 3,85</t>
  </si>
  <si>
    <t>"viz v.č. 151-Pasportizace oken, dveří a mříží-prvek 102" 2,25</t>
  </si>
  <si>
    <t>"viz v.č. 151-Pasportizace oken, dveří a mříží-prvek 103" 2,25</t>
  </si>
  <si>
    <t>"viz v.č. 151-Pasportizace oken, dveří a mříží-prvek 104" 2,25</t>
  </si>
  <si>
    <t>"viz v.č. 151-Pasportizace oken, dveří a mříží-prvek 105" 2,25</t>
  </si>
  <si>
    <t>"viz v.č. 151-Pasportizace oken, dveří a mříží-prvek 106" 2,25</t>
  </si>
  <si>
    <t>"viz v.č. 151-Pasportizace oken, dveří a mříží-prvek 107" 2,25</t>
  </si>
  <si>
    <t>"viz v.č. 151-Pasportizace oken, dveří a mříží-prvek 108" 2,25</t>
  </si>
  <si>
    <t>"viz v.č. 151-Pasportizace oken, dveří a mříží-prvek 109" 2,25</t>
  </si>
  <si>
    <t>"viz v.č. 151-Pasportizace oken, dveří a mříží-prvek 110" 2,25</t>
  </si>
  <si>
    <t>"viz v.č. 151-Pasportizace oken, dveří a mříží-prvek 111" 2,25</t>
  </si>
  <si>
    <t>"viz v.č. 151-Pasportizace oken, dveří a mříží-prvek 112" 2,25</t>
  </si>
  <si>
    <t>"viz v.č. 151-Pasportizace oken, dveří a mříží-prvek 113" 2,25</t>
  </si>
  <si>
    <t>"viz v.č. 151-Pasportizace oken, dveří a mříží-prvek 114" 2,25</t>
  </si>
  <si>
    <t>"viz v.č. 151-Pasportizace oken, dveří a mříží-prvek 115" 2,25</t>
  </si>
  <si>
    <t>"viz v.č. 151-Pasportizace oken, dveří a mříží-prvek 116" 2,25</t>
  </si>
  <si>
    <t>"viz v.č. 151-Pasportizace oken, dveří a mříží-prvek 117" 2,25</t>
  </si>
  <si>
    <t>"viz v.č. 151-Pasportizace oken, dveří a mříží-prvek 118" 1</t>
  </si>
  <si>
    <t>"viz v.č. 151-Pasportizace oken, dveří a mříží-prvek 119" 1</t>
  </si>
  <si>
    <t>"viz v.č. 151-Pasportizace oken, dveří a mříží-prvek 120" 1</t>
  </si>
  <si>
    <t>"viz v.č. 151-Pasportizace oken, dveří a mříží-prvek 121" 1</t>
  </si>
  <si>
    <t>"viz v.č. 151-Pasportizace oken, dveří a mříží-prvek 122" 1</t>
  </si>
  <si>
    <t>"viz v.č. 151-Pasportizace oken, dveří a mříží-prvek 123" 1</t>
  </si>
  <si>
    <t>"viz v.č. 151-Pasportizace oken, dveří a mříží-prvek 124" 1</t>
  </si>
  <si>
    <t>"viz v.č. 151-Pasportizace oken, dveří a mříží-prvek 125" 1</t>
  </si>
  <si>
    <t>"viz v.č. 151-Pasportizace oken, dveří a mříží-prvek 126" 1</t>
  </si>
  <si>
    <t>"viz v.č. 151-Pasportizace oken, dveří a mříží-prvek 127" 1</t>
  </si>
  <si>
    <t>"viz v.č. 151-Pasportizace oken, dveří a mříží-prvek 128" 1</t>
  </si>
  <si>
    <t>"viz v.č. 151-Pasportizace oken, dveří a mříží-prvek 129" 1</t>
  </si>
  <si>
    <t>"viz v.č. 151-Pasportizace oken, dveří a mříží-prvek 130" 1</t>
  </si>
  <si>
    <t>"viz v.č. 151-Pasportizace oken, dveří a mříží-prvek 131" 1</t>
  </si>
  <si>
    <t>"viz v.č. 151-Pasportizace oken, dveří a mříží-prvek 132" 1</t>
  </si>
  <si>
    <t>"viz v.č. 151-Pasportizace oken, dveří a mříží-prvek 133" 1,25</t>
  </si>
  <si>
    <t>"viz v.č. 151-Pasportizace oken, dveří a mříží-prvek 186" 1,25</t>
  </si>
  <si>
    <t>"viz v.č. 151-Pasportizace oken, dveří a mříží-prvek 187" 1,25</t>
  </si>
  <si>
    <t>"viz v.č. 151-Pasportizace oken, dveří a mříží-prvek 188" 1,25</t>
  </si>
  <si>
    <t>"viz v.č. 151-Pasportizace oken, dveří a mříží-prvek 189" 1,25</t>
  </si>
  <si>
    <t>"viz v.č. 151-Pasportizace oken, dveří a mříží-prvek 190" 1,25</t>
  </si>
  <si>
    <t>"viz v.č. 151-Pasportizace oken, dveří a mříží-prvek 191" 1,25</t>
  </si>
  <si>
    <t>"viz v.č. 151-Pasportizace oken, dveří a mříží-prvek 192" 1,25</t>
  </si>
  <si>
    <t>"viz v.č. 151-Pasportizace oken, dveří a mříží-prvek 193" 1,25</t>
  </si>
  <si>
    <t>"viz v.č. 151-Pasportizace oken, dveří a mříží-prvek 194" 1,25</t>
  </si>
  <si>
    <t>"viz v.č. 151-Pasportizace oken, dveří a mříží-prvek 195" 1,25</t>
  </si>
  <si>
    <t>"viz v.č. 151-Pasportizace oken, dveří a mříží-prvek 196" 1,25</t>
  </si>
  <si>
    <t>"viz v.č. 151-Pasportizace oken, dveří a mříží-prvek 197" 1,25</t>
  </si>
  <si>
    <t>"viz v.č. 151-Pasportizace oken, dveří a mříží-prvek 198" 1,25</t>
  </si>
  <si>
    <t>"viz v.č. 151-Pasportizace oken, dveří a mříží-prvek 199" 1,25</t>
  </si>
  <si>
    <t>"viz v.č. 151-Pasportizace oken, dveří a mříží-prvek 200" 1,25</t>
  </si>
  <si>
    <t>77</t>
  </si>
  <si>
    <t>764218624</t>
  </si>
  <si>
    <t>Oplechování rovné římsy celoplošně lepené z Pz s upraveným povrchem rš 330 mm</t>
  </si>
  <si>
    <t>1226772</t>
  </si>
  <si>
    <t>Oplechování říms a ozdobných prvků z pozinkovaného plechu s povrchovou úpravou rovných, bez rohů celoplošně lepené rš 330 mm</t>
  </si>
  <si>
    <t xml:space="preserve">"viz v.č. 105, 107, 109, 152-prvek 302, výměra převzata z TAbulky PSV" 197,66 </t>
  </si>
  <si>
    <t xml:space="preserve">"viz v.č. 105, 107, 109, 152-prvek 301, výměra převzata z TAbulky PSV" 12,95 </t>
  </si>
  <si>
    <t xml:space="preserve">"viz v.č. 105, 107, 109, 152-prvek 304, výměra převzata z TAbulky PSV" 1,96*47 </t>
  </si>
  <si>
    <t>78</t>
  </si>
  <si>
    <t>764218625</t>
  </si>
  <si>
    <t>Oplechování rovné římsy celoplošně lepené z Pz s upraveným povrchem rš 400 mm</t>
  </si>
  <si>
    <t>2023612949</t>
  </si>
  <si>
    <t>Oplechování říms a ozdobných prvků z pozinkovaného plechu s povrchovou úpravou rovných, bez rohů celoplošně lepené rš 400 mm</t>
  </si>
  <si>
    <t xml:space="preserve">"viz v.č. 105, 107, 109, 152-prvek 303, výměra převzata z Tabulky PSV" 169,95 </t>
  </si>
  <si>
    <t>79</t>
  </si>
  <si>
    <t>764218627</t>
  </si>
  <si>
    <t>Oplechování rovné římsy celoplošně lepené z Pz s upraveným povrchem rš 670 mm</t>
  </si>
  <si>
    <t>1351765846</t>
  </si>
  <si>
    <t>Oplechování říms a ozdobných prvků z pozinkovaného plechu s povrchovou úpravou rovných, bez rohů celoplošně lepené rš 670 mm</t>
  </si>
  <si>
    <t xml:space="preserve">"viz v.č. 105, 107, 109, 152-prvek 319, výměra převzata z Tabulky PSV" 50,01 </t>
  </si>
  <si>
    <t>80</t>
  </si>
  <si>
    <t>764218631</t>
  </si>
  <si>
    <t>Oplechování rovné římsy celoplošně lepené z Pz s upraveným povrchem rš přes 670 mm</t>
  </si>
  <si>
    <t>-1421314420</t>
  </si>
  <si>
    <t>Oplechování říms a ozdobných prvků z pozinkovaného plechu s povrchovou úpravou rovných, bez rohů celoplošně lepené přes rš 670 mm</t>
  </si>
  <si>
    <t>"viz v.č. 105, 107, 109, 152-prvek 317, výměra převzata z Tabulky PSV" 150,4 *0,7</t>
  </si>
  <si>
    <t>"viz v.č. 105, 107, 109, 152-prvek 318, výměra převzata z Tabulky PSV" 23,87*0,75</t>
  </si>
  <si>
    <t>81</t>
  </si>
  <si>
    <t>764218674</t>
  </si>
  <si>
    <t>Oplechování římsy oblé nebo ze segmentů celoplošně lepené z Pz s upraveným povrchem rš 330 mm</t>
  </si>
  <si>
    <t>1947050032</t>
  </si>
  <si>
    <t>Oplechování říms a ozdobných prvků z pozinkovaného plechu s povrchovou úpravou oblých ze segmentů, včetně rohů celoplošně lepené rš 330 mm</t>
  </si>
  <si>
    <t>"viz v.č. 105, 107, 109, 152-prvek 305, výměra převzata z Tabulky PSV" 2,87</t>
  </si>
  <si>
    <t>"viz v.č. 105, 107, 109, 152-prvek 306, výměra převzata z Tabulky PSV" 4,61*3</t>
  </si>
  <si>
    <t>"viz v.č. 105, 107, 109, 152-prvek 307, výměra převzata z Tabulky PSV" 3,3*2</t>
  </si>
  <si>
    <t>"viz v.č. 105, 107, 109, 152-prvek 308, výměra převzata z Tabulky PSV"  5,04</t>
  </si>
  <si>
    <t>82</t>
  </si>
  <si>
    <t>Dodávka a montáž odpadní trouby kruhové D 150 mm včetně odskoků, kolen, žděří a dalšího příslušenství</t>
  </si>
  <si>
    <t>-1116592433</t>
  </si>
  <si>
    <t>Dodávka a montáž odpadní trouby kruhové D 150 mm včetně odskoků, kolen, žděří a dalšího příslušenství, materiál-pozinkovaný plech tl. 0,6 mm s polyesterovou povrchovou úpravou</t>
  </si>
  <si>
    <t>"viz v.č. 105, 107, 109, 152-prvek 309, výměra převzata z Tabulky PSV" 13,3</t>
  </si>
  <si>
    <t>"viz v.č. 105, 107, 109, 152-prvek 310, výměra převzata z Tabulky PSV" 15,9</t>
  </si>
  <si>
    <t>"viz v.č. 105, 107, 109, 152-prvek 313, výměra převzata z Tabulky PSV" 15,4</t>
  </si>
  <si>
    <t>"viz v.č. 105, 107, 109, 152-prvek 314, výměra převzata z Tabulky PSV" 16</t>
  </si>
  <si>
    <t>83</t>
  </si>
  <si>
    <t>Dodávka a montáž prvku 315-fasádní protidešťová mřížka 200x200 mm s integrovanou síťkou proti hmyzu z Cu plechu tl. 0,6 mm</t>
  </si>
  <si>
    <t>-1604319188</t>
  </si>
  <si>
    <t>Dodávka a montáž prvku 315-fasádní protidešťová mřížka 200x200 mm s integrovanou síťkou proti hmyzu z Cu plechu tl. 0,6 mm, speciifkace-viz v.č. 152 Tabulky PSV</t>
  </si>
  <si>
    <t>"viz v.č. 105, 107, 109 a 152" 1+1+1+1+1+1+1+1+1</t>
  </si>
  <si>
    <t>84</t>
  </si>
  <si>
    <t>Demontáž a zpětná montáž stávajících dešťových svodů včetně veškerého příslušenství</t>
  </si>
  <si>
    <t>-1858249830</t>
  </si>
  <si>
    <t>Demontáž a zpětná montáž stávajících dešťových svodů včetně veškerého příslušenství, jedná se o svody provedené v předchozím oddílu č.1-Střešní plášť, součástí položky je i uskladnění a ochrana svodů po dobu provádění prací</t>
  </si>
  <si>
    <t>"viz PD oddílu č.1-v.č. 120 Tabulky PSV" 14,9+4*17,4+17+16,8*2+17,8+16+12,8</t>
  </si>
  <si>
    <t>85</t>
  </si>
  <si>
    <t>998764103</t>
  </si>
  <si>
    <t>Přesun hmot tonážní pro konstrukce klempířské v objektech v do 24 m</t>
  </si>
  <si>
    <t>-1597174588</t>
  </si>
  <si>
    <t>"součet z rozpočtového programu" 4,987</t>
  </si>
  <si>
    <t>766</t>
  </si>
  <si>
    <t>Konstrukce truhlářské</t>
  </si>
  <si>
    <t>86</t>
  </si>
  <si>
    <t>Pozice 06-dodávka a montáž všech prací a dodávek, veškeré práce a dodávky popsané na v.č. 151-pozice 06 (list 06)</t>
  </si>
  <si>
    <t>1778885790</t>
  </si>
  <si>
    <t>Poznámka k položce:_x000D_
Součástí položky jsou veškeré práce a dodávky uvedené pod označením výplně otvoru na v.č. 151-Pasportizace oken, dveří a mříží (výměna profilů, repasování zasklení, repasování povrchu, repasování kování, repasování vnitřního parapetu-případně i demontáž stávajícího vnitřního parapetu a montáž nového vnitřního parapetu včetně dodávky, repasování vnějšího parapetu-vyjma plechových parapetů-venkovní plechové parapety jsou jedinou položkou rozpočtovanou samostatně, repasování mříže, repasování žaluzií-případně i dodávka  nových žaluzií, dodávka a montáž sítí proti hmyzu, další práce nutné pro zdárné provedení prací, demontáž všech komponent a celé výplně otvoru v nutném rozsahu, odvoz všech částí výplní otvorů a dalších prvků do restaurátorské dílny, zpětná doprava z dílny na stavbu a provedení znovuosazení všech prvků, které byly demontovány či nově dodány). Mechanické očištění venkovních parapetů (vyjma plechových) včetně následné chemické hydrofobizace je také součástí této položky. Součástí  položky je i demontáž veškerých prvků, které jsou k demontáži určeny na v.č. 151, u prvků a komponent, které nebudou znovu použity je součástí položky i odvoz těchto komponent a materiálů na skládku včetně poplatku za skládkovné.  U položek, kde jsou stávající výplně otvorů vybourány a zpět osazeny nové, je demontáž stávající a dodávka s montáží nové výplně otvoru opět součástí této položky! Položka zahrnuje i veškeré předepsané povrchové úpravy, vnitrostaveništní a mimostaveništní dopravu a další náklady nutné pro zajištění díla dle popisu položky na v.č. 151. Pokud některá z výše popisovaných prací a dodávek není u konkrétní položky na v.č. 151 požadována či popsána, pak není její součástí. Fotodokumentace stávajícího stavu položky-viz D.1.1. Architektonicko-stavební řešení, část d) Fotodokumentace</t>
  </si>
  <si>
    <t>"viz v.č. 151-Pasportizace oken, dveří a mříží-prvek 06" 1</t>
  </si>
  <si>
    <t>87</t>
  </si>
  <si>
    <t>Pozice 07-dodávka a montáž všech prací a dodávek, veškeré práce a dodávky popsané na v.č. 151-pozice 07 (list 07)</t>
  </si>
  <si>
    <t>561165751</t>
  </si>
  <si>
    <t>"viz v.č. 151-Pasportizace oken, dveří a mříží-prvek 07" 1</t>
  </si>
  <si>
    <t>88</t>
  </si>
  <si>
    <t>Pozice 08-dodávka a montáž všech prací a dodávek, veškeré práce a dodávky popsané na v.č. 151-pozice 08 (list 08)</t>
  </si>
  <si>
    <t>1464722020</t>
  </si>
  <si>
    <t>"viz v.č. 151-Pasportizace oken, dveří a mříží-prvek 08" 1</t>
  </si>
  <si>
    <t>89</t>
  </si>
  <si>
    <t>Pozice 09-dodávka a montáž všech prací a dodávek, veškeré práce a dodávky popsané na v.č. 151-pozice 09 (list 09)</t>
  </si>
  <si>
    <t>940524980</t>
  </si>
  <si>
    <t>"viz v.č. 151-Pasportizace oken, dveří a mříží-prvek 09" 1</t>
  </si>
  <si>
    <t>90</t>
  </si>
  <si>
    <t>Pozice 10-dodávka a montáž všech prací a dodávek, veškeré práce a dodávky popsané na v.č. 151-pozice 10 (list 10)</t>
  </si>
  <si>
    <t>904794661</t>
  </si>
  <si>
    <t>"viz v.č. 151-Pasportizace oken, dveří a mříží-prvek 10" 1</t>
  </si>
  <si>
    <t>91</t>
  </si>
  <si>
    <t>Pozice 11-dodávka a montáž všech prací a dodávek, veškeré práce a dodávky popsané na v.č. 151-pozice 11 (list 11)</t>
  </si>
  <si>
    <t>-1726565960</t>
  </si>
  <si>
    <t>"viz v.č. 151-Pasportizace oken, dveří a mříží-prvek 11" 1</t>
  </si>
  <si>
    <t>92</t>
  </si>
  <si>
    <t>Pozice 12-dodávka a montáž všech prací a dodávek, veškeré práce a dodávky popsané na v.č. 151-pozice 12 (list 12)</t>
  </si>
  <si>
    <t>-423303454</t>
  </si>
  <si>
    <t>"viz v.č. 151-Pasportizace oken, dveří a mříží-prvek 12" 1</t>
  </si>
  <si>
    <t>93</t>
  </si>
  <si>
    <t>Pozice 13-dodávka a montáž všech prací a dodávek, veškeré práce a dodávky popsané na v.č. 151-pozice 13 (list 13)</t>
  </si>
  <si>
    <t>1344869832</t>
  </si>
  <si>
    <t>"viz v.č. 151-Pasportizace oken, dveří a mříží-prvek 13" 1</t>
  </si>
  <si>
    <t>94</t>
  </si>
  <si>
    <t>Pozice 14-dodávka a montáž všech prací a dodávek, veškeré práce a dodávky popsané na v.č. 151-pozice 14 (list 14)</t>
  </si>
  <si>
    <t>85956098</t>
  </si>
  <si>
    <t>"viz v.č. 151-Pasportizace oken, dveří a mříží-prvek 14" 1</t>
  </si>
  <si>
    <t>95</t>
  </si>
  <si>
    <t>Pozice 15-dodávka a montáž všech prací a dodávek, veškeré práce a dodávky popsané na v.č. 151-pozice 15 (list 15)</t>
  </si>
  <si>
    <t>999620172</t>
  </si>
  <si>
    <t>"viz v.č. 151-Pasportizace oken, dveří a mříží-prvek 15" 1</t>
  </si>
  <si>
    <t>96</t>
  </si>
  <si>
    <t>Pozice 16-dodávka a montáž všech prací a dodávek, veškeré práce a dodávky popsané na v.č. 151-pozice 16 (list 16)</t>
  </si>
  <si>
    <t>631484252</t>
  </si>
  <si>
    <t>"viz v.č. 151-Pasportizace oken, dveří a mříží-prvek 16" 1</t>
  </si>
  <si>
    <t>121</t>
  </si>
  <si>
    <t>Pozice 41-dodávka a montáž všech prací a dodávek, veškeré práce a dodávky popsané na v.č. 151-pozice 41 (list 41)</t>
  </si>
  <si>
    <t>-144822126</t>
  </si>
  <si>
    <t>"viz v.č. 151-Pasportizace oken, dveří a mříží-prvek 41" 1</t>
  </si>
  <si>
    <t>122</t>
  </si>
  <si>
    <t>Pozice 42-dodávka a montáž všech prací a dodávek, veškeré práce a dodávky popsané na v.č. 151-pozice 42 (list 42)</t>
  </si>
  <si>
    <t>1335485631</t>
  </si>
  <si>
    <t>"viz v.č. 151-Pasportizace oken, dveří a mříží-prvek 42" 1</t>
  </si>
  <si>
    <t>123</t>
  </si>
  <si>
    <t>Pozice 43-dodávka a montáž všech prací a dodávek, veškeré práce a dodávky popsané na v.č. 151-pozice 43 (list 43)</t>
  </si>
  <si>
    <t>1721012900</t>
  </si>
  <si>
    <t>"viz v.č. 151-Pasportizace oken, dveří a mříží-prvek 43" 1</t>
  </si>
  <si>
    <t>124</t>
  </si>
  <si>
    <t>Pozice 44-dodávka a montáž všech prací a dodávek, veškeré práce a dodávky popsané na v.č. 151-pozice 44 (list 44)</t>
  </si>
  <si>
    <t>1502415894</t>
  </si>
  <si>
    <t>"viz v.č. 151-Pasportizace oken, dveří a mříží-prvek 44" 1</t>
  </si>
  <si>
    <t>125</t>
  </si>
  <si>
    <t>Pozice 45-dodávka a montáž všech prací a dodávek, veškeré práce a dodávky popsané na v.č. 151-pozice 45 (list 45)</t>
  </si>
  <si>
    <t>142124880</t>
  </si>
  <si>
    <t>"viz v.č. 151-Pasportizace oken, dveří a mříží-prvek 45" 1</t>
  </si>
  <si>
    <t>126</t>
  </si>
  <si>
    <t>Pozice 46-dodávka a montáž všech prací a dodávek, veškeré práce a dodávky popsané na v.č. 151-pozice 46 (list 46)</t>
  </si>
  <si>
    <t>198947103</t>
  </si>
  <si>
    <t>"viz v.č. 151-Pasportizace oken, dveří a mříží-prvek 46" 1</t>
  </si>
  <si>
    <t>127</t>
  </si>
  <si>
    <t>Pozice 47-dodávka a montáž všech prací a dodávek, veškeré práce a dodávky popsané na v.č. 151-pozice 47 (list 47)</t>
  </si>
  <si>
    <t>-589538040</t>
  </si>
  <si>
    <t>"viz v.č. 151-Pasportizace oken, dveří a mříží-prvek 47" 1</t>
  </si>
  <si>
    <t>128</t>
  </si>
  <si>
    <t>Pozice 48-dodávka a montáž všech prací a dodávek, veškeré práce a dodávky popsané na v.č. 151-pozice 48 (list 48)</t>
  </si>
  <si>
    <t>-455859715</t>
  </si>
  <si>
    <t>"viz v.č. 151-Pasportizace oken, dveří a mříží-prvek 48" 1</t>
  </si>
  <si>
    <t>129</t>
  </si>
  <si>
    <t>Pozice 49-dodávka a montáž všech prací a dodávek, veškeré práce a dodávky popsané na v.č. 151-pozice 49 (list 49)</t>
  </si>
  <si>
    <t>1418219023</t>
  </si>
  <si>
    <t>"viz v.č. 151-Pasportizace oken, dveří a mříží-prvek 49" 1</t>
  </si>
  <si>
    <t>130</t>
  </si>
  <si>
    <t>Pozice 50-dodávka a montáž všech prací a dodávek, veškeré práce a dodávky popsané na v.č. 151-pozice 50 (list 50)</t>
  </si>
  <si>
    <t>-373351592</t>
  </si>
  <si>
    <t>"viz v.č. 151-Pasportizace oken, dveří a mříží-prvek 50" 1</t>
  </si>
  <si>
    <t>131</t>
  </si>
  <si>
    <t>Pozice 51-dodávka a montáž všech prací a dodávek, veškeré práce a dodávky popsané na v.č. 151-pozice 51 (list 51)</t>
  </si>
  <si>
    <t>2113444027</t>
  </si>
  <si>
    <t>"viz v.č. 151-Pasportizace oken, dveří a mříží-prvek 51" 1</t>
  </si>
  <si>
    <t>132</t>
  </si>
  <si>
    <t>Pozice 52-dodávka a montáž všech prací a dodávek, veškeré práce a dodávky popsané na v.č. 151-pozice 52 (list 52)</t>
  </si>
  <si>
    <t>733578956</t>
  </si>
  <si>
    <t>"viz v.č. 151-Pasportizace oken, dveří a mříží-prvek 52" 1</t>
  </si>
  <si>
    <t>133</t>
  </si>
  <si>
    <t>Pozice 53-dodávka a montáž všech prací a dodávek, veškeré práce a dodávky popsané na v.č. 151-pozice 53 (list 53)</t>
  </si>
  <si>
    <t>-1728365532</t>
  </si>
  <si>
    <t>"viz v.č. 151-Pasportizace oken, dveří a mříží-prvek 53" 1</t>
  </si>
  <si>
    <t>134</t>
  </si>
  <si>
    <t>Pozice 54-dodávka a montáž všech prací a dodávek, veškeré práce a dodávky popsané na v.č. 151-pozice 54 (list 54)</t>
  </si>
  <si>
    <t>-2100090232</t>
  </si>
  <si>
    <t>"viz v.č. 151-Pasportizace oken, dveří a mříží-prvek 54" 1</t>
  </si>
  <si>
    <t>135</t>
  </si>
  <si>
    <t>Pozice 55-dodávka a montáž všech prací a dodávek, veškeré práce a dodávky popsané na v.č. 151-pozice 55 (list 55)</t>
  </si>
  <si>
    <t>2034839833</t>
  </si>
  <si>
    <t>"viz v.č. 151-Pasportizace oken, dveří a mříží-prvek 55" 1</t>
  </si>
  <si>
    <t>136</t>
  </si>
  <si>
    <t>Pozice 56-dodávka a montáž všech prací a dodávek, veškeré práce a dodávky popsané na v.č. 151-pozice 56 (list 56)</t>
  </si>
  <si>
    <t>1044602336</t>
  </si>
  <si>
    <t>"viz v.č. 151-Pasportizace oken, dveří a mříží-prvek 56" 1</t>
  </si>
  <si>
    <t>137</t>
  </si>
  <si>
    <t>Pozice 57-dodávka a montáž všech prací a dodávek, veškeré práce a dodávky popsané na v.č. 151-pozice 57 (list 57)</t>
  </si>
  <si>
    <t>677115715</t>
  </si>
  <si>
    <t>"viz v.č. 151-Pasportizace oken, dveří a mříží-prvek 57" 1</t>
  </si>
  <si>
    <t>138</t>
  </si>
  <si>
    <t>Pozice 58-dodávka a montáž všech prací a dodávek, veškeré práce a dodávky popsané na v.č. 151-pozice 58 (list 58)</t>
  </si>
  <si>
    <t>504585259</t>
  </si>
  <si>
    <t>"viz v.č. 151-Pasportizace oken, dveří a mříží-prvek 58" 1</t>
  </si>
  <si>
    <t>139</t>
  </si>
  <si>
    <t>Pozice 59-dodávka a montáž všech prací a dodávek, veškeré práce a dodávky popsané na v.č. 151-pozice 59 (list 59)</t>
  </si>
  <si>
    <t>-708507065</t>
  </si>
  <si>
    <t>"viz v.č. 151-Pasportizace oken, dveří a mříží-prvek 59" 1</t>
  </si>
  <si>
    <t>140</t>
  </si>
  <si>
    <t>Pozice 60-dodávka a montáž všech prací a dodávek, veškeré práce a dodávky popsané na v.č. 151-pozice 60 (list 60)</t>
  </si>
  <si>
    <t>2060387624</t>
  </si>
  <si>
    <t>"viz v.č. 151-Pasportizace oken, dveří a mříží-prvek 60" 1</t>
  </si>
  <si>
    <t>141</t>
  </si>
  <si>
    <t>Pozice 61-dodávka a montáž všech prací a dodávek, veškeré práce a dodávky popsané na v.č. 151-pozice 61 (list 61)</t>
  </si>
  <si>
    <t>1626640837</t>
  </si>
  <si>
    <t>"viz v.č. 151-Pasportizace oken, dveří a mříží-prvek 61" 1</t>
  </si>
  <si>
    <t>142</t>
  </si>
  <si>
    <t>Pozice 62-dodávka a montáž všech prací a dodávek, veškeré práce a dodávky popsané na v.č. 151-pozice 62 (list 62)</t>
  </si>
  <si>
    <t>-21259989</t>
  </si>
  <si>
    <t>"viz v.č. 151-Pasportizace oken, dveří a mříží-prvek 62" 1</t>
  </si>
  <si>
    <t>143</t>
  </si>
  <si>
    <t>Pozice 63-dodávka a montáž všech prací a dodávek, veškeré práce a dodávky popsané na v.č. 151-pozice 63 (list 63)</t>
  </si>
  <si>
    <t>-717123474</t>
  </si>
  <si>
    <t>"viz v.č. 151-Pasportizace oken, dveří a mříží-prvek 63" 1</t>
  </si>
  <si>
    <t>144</t>
  </si>
  <si>
    <t>Pozice 64-dodávka a montáž všech prací a dodávek, veškeré práce a dodávky popsané na v.č. 151-pozice 64 (list 64)</t>
  </si>
  <si>
    <t>-287265396</t>
  </si>
  <si>
    <t>"viz v.č. 151-Pasportizace oken, dveří a mříží-prvek 64" 1</t>
  </si>
  <si>
    <t>145</t>
  </si>
  <si>
    <t>Pozice 65-dodávka a montáž všech prací a dodávek, veškeré práce a dodávky popsané na v.č. 151-pozice 65 (list 65)</t>
  </si>
  <si>
    <t>-2022562775</t>
  </si>
  <si>
    <t>"viz v.č. 151-Pasportizace oken, dveří a mříží-prvek 65" 1</t>
  </si>
  <si>
    <t>146</t>
  </si>
  <si>
    <t>Pozice 66-dodávka a montáž všech prací a dodávek, veškeré práce a dodávky popsané na v.č. 151-pozice 66 (list 66)</t>
  </si>
  <si>
    <t>148174425</t>
  </si>
  <si>
    <t>"viz v.č. 151-Pasportizace oken, dveří a mříží-prvek 66" 1</t>
  </si>
  <si>
    <t>147</t>
  </si>
  <si>
    <t>Pozice 67-dodávka a montáž všech prací a dodávek, veškeré práce a dodávky popsané na v.č. 151-pozice 67 (list 67)</t>
  </si>
  <si>
    <t>-425275595</t>
  </si>
  <si>
    <t>"viz v.č. 151-Pasportizace oken, dveří a mříží-prvek 67" 1</t>
  </si>
  <si>
    <t>148</t>
  </si>
  <si>
    <t>Pozice 68-dodávka a montáž všech prací a dodávek, veškeré práce a dodávky popsané na v.č. 151-pozice 68 (list 68)</t>
  </si>
  <si>
    <t>2003291607</t>
  </si>
  <si>
    <t>"viz v.č. 151-Pasportizace oken, dveří a mříží-prvek 68" 1</t>
  </si>
  <si>
    <t>149</t>
  </si>
  <si>
    <t>Pozice 69-dodávka a montáž všech prací a dodávek, veškeré práce a dodávky popsané na v.č. 151-pozice 69 (list 69)</t>
  </si>
  <si>
    <t>1434236431</t>
  </si>
  <si>
    <t>"viz v.č. 151-Pasportizace oken, dveří a mříží-prvek 69" 1</t>
  </si>
  <si>
    <t>150</t>
  </si>
  <si>
    <t>Pozice 70-dodávka a montáž všech prací a dodávek, veškeré práce a dodávky popsané na v.č. 151-pozice 70 (list 70)</t>
  </si>
  <si>
    <t>-723748264</t>
  </si>
  <si>
    <t>"viz v.č. 151-Pasportizace oken, dveří a mříží-prvek 70" 1</t>
  </si>
  <si>
    <t>151</t>
  </si>
  <si>
    <t>Pozice 71-dodávka a montáž všech prací a dodávek, veškeré práce a dodávky popsané na v.č. 151-pozice 71 (list 71)</t>
  </si>
  <si>
    <t>-2049537366</t>
  </si>
  <si>
    <t>"viz v.č. 151-Pasportizace oken, dveří a mříží-prvek 71" 1</t>
  </si>
  <si>
    <t>152</t>
  </si>
  <si>
    <t>Pozice 72-dodávka a montáž všech prací a dodávek, veškeré práce a dodávky popsané na v.č. 151-pozice 72 (list 72)</t>
  </si>
  <si>
    <t>-418101869</t>
  </si>
  <si>
    <t>"viz v.č. 151-Pasportizace oken, dveří a mříží-prvek 72" 1</t>
  </si>
  <si>
    <t>153</t>
  </si>
  <si>
    <t>-1498261065</t>
  </si>
  <si>
    <t>-1189652069</t>
  </si>
  <si>
    <t>-1274896819</t>
  </si>
  <si>
    <t>357582047</t>
  </si>
  <si>
    <t>184</t>
  </si>
  <si>
    <t>Pozice 104-dodávka a montáž všech prací a dodávek, veškeré práce a dodávky popsané na v.č. 151-pozice 104 (list 104)</t>
  </si>
  <si>
    <t>514751676</t>
  </si>
  <si>
    <t>"viz v.č. 151-Pasportizace oken, dveří a mříží-prvek 104" 1</t>
  </si>
  <si>
    <t>-1456284965</t>
  </si>
  <si>
    <t>-1199126285</t>
  </si>
  <si>
    <t>187</t>
  </si>
  <si>
    <t>Pozice 107-dodávka a montáž všech prací a dodávek, veškeré práce a dodávky popsané na v.č. 151-pozice 107 (list 107)</t>
  </si>
  <si>
    <t>-1890015825</t>
  </si>
  <si>
    <t>"viz v.č. 151-Pasportizace oken, dveří a mříží-prvek 107" 1</t>
  </si>
  <si>
    <t>188</t>
  </si>
  <si>
    <t>Pozice 108-dodávka a montáž všech prací a dodávek, veškeré práce a dodávky popsané na v.č. 151-pozice 108 (list 108)</t>
  </si>
  <si>
    <t>-70147029</t>
  </si>
  <si>
    <t>"viz v.č. 151-Pasportizace oken, dveří a mříží-prvek 108" 1</t>
  </si>
  <si>
    <t>189</t>
  </si>
  <si>
    <t>Pozice 109-dodávka a montáž všech prací a dodávek, veškeré práce a dodávky popsané na v.č. 151-pozice 109 (list 109)</t>
  </si>
  <si>
    <t>12466656</t>
  </si>
  <si>
    <t>"viz v.č. 151-Pasportizace oken, dveří a mříží-prvek 109" 1</t>
  </si>
  <si>
    <t>190</t>
  </si>
  <si>
    <t>Pozice 110-dodávka a montáž všech prací a dodávek, veškeré práce a dodávky popsané na v.č. 151-pozice 110 (list 110)</t>
  </si>
  <si>
    <t>793696338</t>
  </si>
  <si>
    <t>"viz v.č. 151-Pasportizace oken, dveří a mříží-prvek 110" 1</t>
  </si>
  <si>
    <t>191</t>
  </si>
  <si>
    <t>Pozice 111-dodávka a montáž všech prací a dodávek, veškeré práce a dodávky popsané na v.č. 151-pozice 111 (list 111)</t>
  </si>
  <si>
    <t>-1541138648</t>
  </si>
  <si>
    <t>"viz v.č. 151-Pasportizace oken, dveří a mříží-prvek 111" 1</t>
  </si>
  <si>
    <t>192</t>
  </si>
  <si>
    <t>Pozice 112-dodávka a montáž všech prací a dodávek, veškeré práce a dodávky popsané na v.č. 151-pozice 112 (list 112)</t>
  </si>
  <si>
    <t>-1678925886</t>
  </si>
  <si>
    <t>"viz v.č. 151-Pasportizace oken, dveří a mříží-prvek 112" 1</t>
  </si>
  <si>
    <t>193</t>
  </si>
  <si>
    <t>Pozice 113-dodávka a montáž všech prací a dodávek, veškeré práce a dodávky popsané na v.č. 151-pozice 113 (list 113)</t>
  </si>
  <si>
    <t>-599963645</t>
  </si>
  <si>
    <t>"viz v.č. 151-Pasportizace oken, dveří a mříží-prvek 113" 1</t>
  </si>
  <si>
    <t>194</t>
  </si>
  <si>
    <t>Pozice 114-dodávka a montáž všech prací a dodávek, veškeré práce a dodávky popsané na v.č. 151-pozice 114 (list 114)</t>
  </si>
  <si>
    <t>-302879866</t>
  </si>
  <si>
    <t>"viz v.č. 151-Pasportizace oken, dveří a mříží-prvek 114" 1</t>
  </si>
  <si>
    <t>195</t>
  </si>
  <si>
    <t>Pozice 115-dodávka a montáž všech prací a dodávek, veškeré práce a dodávky popsané na v.č. 151-pozice 115 (list 115)</t>
  </si>
  <si>
    <t>1062300184</t>
  </si>
  <si>
    <t>"viz v.č. 151-Pasportizace oken, dveří a mříží-prvek 115" 1</t>
  </si>
  <si>
    <t>196</t>
  </si>
  <si>
    <t>Pozice 116-dodávka a montáž všech prací a dodávek, veškeré práce a dodávky popsané na v.č. 151-pozice 116 (list 116)</t>
  </si>
  <si>
    <t>-571720695</t>
  </si>
  <si>
    <t>"viz v.č. 151-Pasportizace oken, dveří a mříží-prvek 116" 1</t>
  </si>
  <si>
    <t>197</t>
  </si>
  <si>
    <t>Pozice 117-dodávka a montáž všech prací a dodávek, veškeré práce a dodávky popsané na v.č. 151-pozice 117 (list 117)</t>
  </si>
  <si>
    <t>-265143646</t>
  </si>
  <si>
    <t>"viz v.č. 151-Pasportizace oken, dveří a mříží-prvek 117" 1</t>
  </si>
  <si>
    <t>198</t>
  </si>
  <si>
    <t>Pozice 118-dodávka a montáž všech prací a dodávek, veškeré práce a dodávky popsané na v.č. 151-pozice 118 (list 118)</t>
  </si>
  <si>
    <t>-1630211984</t>
  </si>
  <si>
    <t>199</t>
  </si>
  <si>
    <t>Pozice 119-dodávka a montáž všech prací a dodávek, veškeré práce a dodávky popsané na v.č. 151-pozice 119 (list 119)</t>
  </si>
  <si>
    <t>-1524682993</t>
  </si>
  <si>
    <t>200</t>
  </si>
  <si>
    <t>Pozice 120-dodávka a montáž všech prací a dodávek, veškeré práce a dodávky popsané na v.č. 151-pozice 120 (list 120)</t>
  </si>
  <si>
    <t>-736958863</t>
  </si>
  <si>
    <t>201</t>
  </si>
  <si>
    <t>Pozice 121-dodávka a montáž všech prací a dodávek, veškeré práce a dodávky popsané na v.č. 151-pozice 121 (list 121)</t>
  </si>
  <si>
    <t>-1105556352</t>
  </si>
  <si>
    <t>202</t>
  </si>
  <si>
    <t>Pozice 122-dodávka a montáž všech prací a dodávek, veškeré práce a dodávky popsané na v.č. 151-pozice 122 (list 122)</t>
  </si>
  <si>
    <t>-1265512351</t>
  </si>
  <si>
    <t>203</t>
  </si>
  <si>
    <t>Pozice 123-dodávka a montáž všech prací a dodávek, veškeré práce a dodávky popsané na v.č. 151-pozice 123 (list 123)</t>
  </si>
  <si>
    <t>-839786081</t>
  </si>
  <si>
    <t>204</t>
  </si>
  <si>
    <t>Pozice 124-dodávka a montáž všech prací a dodávek, veškeré práce a dodávky popsané na v.č. 151-pozice 124 (list 124)</t>
  </si>
  <si>
    <t>-436587799</t>
  </si>
  <si>
    <t>205</t>
  </si>
  <si>
    <t>Pozice 125-dodávka a montáž všech prací a dodávek, veškeré práce a dodávky popsané na v.č. 151-pozice 125 (list 125)</t>
  </si>
  <si>
    <t>1687768537</t>
  </si>
  <si>
    <t>206</t>
  </si>
  <si>
    <t>Pozice 126-dodávka a montáž všech prací a dodávek, veškeré práce a dodávky popsané na v.č. 151-pozice 126 (list 126)</t>
  </si>
  <si>
    <t>818481469</t>
  </si>
  <si>
    <t>207</t>
  </si>
  <si>
    <t>Pozice 127-dodávka a montáž všech prací a dodávek, veškeré práce a dodávky popsané na v.č. 151-pozice 127 (list 127)</t>
  </si>
  <si>
    <t>1685616416</t>
  </si>
  <si>
    <t>208</t>
  </si>
  <si>
    <t>Pozice 128-dodávka a montáž všech prací a dodávek, veškeré práce a dodávky popsané na v.č. 151-pozice 128 (list 128)</t>
  </si>
  <si>
    <t>897073350</t>
  </si>
  <si>
    <t>209</t>
  </si>
  <si>
    <t>Pozice 129-dodávka a montáž všech prací a dodávek, veškeré práce a dodávky popsané na v.č. 151-pozice 129 (list 129)</t>
  </si>
  <si>
    <t>-1881990815</t>
  </si>
  <si>
    <t>210</t>
  </si>
  <si>
    <t>Pozice 130-dodávka a montáž všech prací a dodávek, veškeré práce a dodávky popsané na v.č. 151-pozice 130 (list 130)</t>
  </si>
  <si>
    <t>-882026683</t>
  </si>
  <si>
    <t>211</t>
  </si>
  <si>
    <t>Pozice 131-dodávka a montáž všech prací a dodávek, veškeré práce a dodávky popsané na v.č. 151-pozice 131 (list 131)</t>
  </si>
  <si>
    <t>-568772952</t>
  </si>
  <si>
    <t>212</t>
  </si>
  <si>
    <t>Pozice 132-dodávka a montáž všech prací a dodávek, veškeré práce a dodávky popsané na v.č. 151-pozice 132 (list 132)</t>
  </si>
  <si>
    <t>1715291456</t>
  </si>
  <si>
    <t>213</t>
  </si>
  <si>
    <t>Pozice 133-dodávka a montáž všech prací a dodávek, veškeré práce a dodávky popsané na v.č. 151-pozice 133 (list 133)</t>
  </si>
  <si>
    <t>310057498</t>
  </si>
  <si>
    <t>"viz v.č. 151-Pasportizace oken, dveří a mříží-prvek 133" 1</t>
  </si>
  <si>
    <t>214</t>
  </si>
  <si>
    <t>Pozice 134-dodávka a montáž všech prací a dodávek, veškeré práce a dodávky popsané na v.č. 151-pozice 134 (list 134)</t>
  </si>
  <si>
    <t>-1949013113</t>
  </si>
  <si>
    <t>"viz v.č. 151-Pasportizace oken, dveří a mříží-prvek 134" 1</t>
  </si>
  <si>
    <t>215</t>
  </si>
  <si>
    <t>Pozice 135-dodávka a montáž všech prací a dodávek, veškeré práce a dodávky popsané na v.č. 151-pozice 135 (list 135)</t>
  </si>
  <si>
    <t>-1417312762</t>
  </si>
  <si>
    <t>"viz v.č. 151-Pasportizace oken, dveří a mříží-prvek 135" 1</t>
  </si>
  <si>
    <t>216</t>
  </si>
  <si>
    <t>217</t>
  </si>
  <si>
    <t>218</t>
  </si>
  <si>
    <t>219</t>
  </si>
  <si>
    <t>220</t>
  </si>
  <si>
    <t>221</t>
  </si>
  <si>
    <t>-858755350</t>
  </si>
  <si>
    <t>1722216205</t>
  </si>
  <si>
    <t>2059537476</t>
  </si>
  <si>
    <t>250</t>
  </si>
  <si>
    <t>Pozice 170-dodávka a montáž všech prací a dodávek, veškeré práce a dodávky popsané na v.č. 151-pozice 170 (list 170)</t>
  </si>
  <si>
    <t>-867050159</t>
  </si>
  <si>
    <t>"viz v.č. 151-Pasportizace oken, dveří a mříží-prvek 170" 1</t>
  </si>
  <si>
    <t>251</t>
  </si>
  <si>
    <t>Pozice 171-dodávka a montáž všech prací a dodávek, veškeré práce a dodávky popsané na v.č. 151-pozice 171 (list 171)</t>
  </si>
  <si>
    <t>-2001377759</t>
  </si>
  <si>
    <t>"viz v.č. 151-Pasportizace oken, dveří a mříží-prvek 171" 1</t>
  </si>
  <si>
    <t>252</t>
  </si>
  <si>
    <t>Pozice 172-dodávka a montáž všech prací a dodávek, veškeré práce a dodávky popsané na v.č. 151-pozice 172 (list 172)</t>
  </si>
  <si>
    <t>1444847459</t>
  </si>
  <si>
    <t>"viz v.č. 151-Pasportizace oken, dveří a mříží-prvek 172" 1</t>
  </si>
  <si>
    <t>253</t>
  </si>
  <si>
    <t>Pozice 173-dodávka a montáž všech prací a dodávek, veškeré práce a dodávky popsané na v.č. 151-pozice 173 (list 173)</t>
  </si>
  <si>
    <t>86051454</t>
  </si>
  <si>
    <t>"viz v.č. 151-Pasportizace oken, dveří a mříží-prvek 173" 1</t>
  </si>
  <si>
    <t>254</t>
  </si>
  <si>
    <t>Pozice 174-dodávka a montáž všech prací a dodávek, veškeré práce a dodávky popsané na v.č. 151-pozice 174 (list 174)</t>
  </si>
  <si>
    <t>16316612</t>
  </si>
  <si>
    <t>"viz v.č. 151-Pasportizace oken, dveří a mříží-prvek 174" 1</t>
  </si>
  <si>
    <t>255</t>
  </si>
  <si>
    <t>Pozice 175-dodávka a montáž všech prací a dodávek, veškeré práce a dodávky popsané na v.č. 151-pozice 175 (list 175)</t>
  </si>
  <si>
    <t>-319593557</t>
  </si>
  <si>
    <t>"viz v.č. 151-Pasportizace oken, dveří a mříží-prvek 175" 1</t>
  </si>
  <si>
    <t>256</t>
  </si>
  <si>
    <t>Pozice 176-dodávka a montáž všech prací a dodávek, veškeré práce a dodávky popsané na v.č. 151-pozice 176 (list 176)</t>
  </si>
  <si>
    <t>1295381214</t>
  </si>
  <si>
    <t>"viz v.č. 151-Pasportizace oken, dveří a mříží-prvek 176" 1</t>
  </si>
  <si>
    <t>257</t>
  </si>
  <si>
    <t>Pozice 177-dodávka a montáž všech prací a dodávek, veškeré práce a dodávky popsané na v.č. 151-pozice 177 (list 177)</t>
  </si>
  <si>
    <t>583007933</t>
  </si>
  <si>
    <t>"viz v.č. 151-Pasportizace oken, dveří a mříží-prvek 177" 1</t>
  </si>
  <si>
    <t>258</t>
  </si>
  <si>
    <t>Pozice 178-dodávka a montáž všech prací a dodávek, veškeré práce a dodávky popsané na v.č. 151-pozice 178 (list 178)</t>
  </si>
  <si>
    <t>-1343417443</t>
  </si>
  <si>
    <t>"viz v.č. 151-Pasportizace oken, dveří a mříží-prvek 178" 1</t>
  </si>
  <si>
    <t>259</t>
  </si>
  <si>
    <t>Pozice 179-dodávka a montáž všech prací a dodávek, veškeré práce a dodávky popsané na v.č. 151-pozice 179 (list 179)</t>
  </si>
  <si>
    <t>-975889929</t>
  </si>
  <si>
    <t>"viz v.č. 151-Pasportizace oken, dveří a mříží-prvek 179" 1</t>
  </si>
  <si>
    <t>260</t>
  </si>
  <si>
    <t>Pozice 180-dodávka a montáž všech prací a dodávek, veškeré práce a dodávky popsané na v.č. 151-pozice 180 (list 180)</t>
  </si>
  <si>
    <t>-2146449008</t>
  </si>
  <si>
    <t>"viz v.č. 151-Pasportizace oken, dveří a mříží-prvek 180" 1</t>
  </si>
  <si>
    <t>261</t>
  </si>
  <si>
    <t>Pozice 181-dodávka a montáž všech prací a dodávek, veškeré práce a dodávky popsané na v.č. 151-pozice 181 (list 181)</t>
  </si>
  <si>
    <t>509935564</t>
  </si>
  <si>
    <t>"viz v.č. 151-Pasportizace oken, dveří a mříží-prvek 181" 1</t>
  </si>
  <si>
    <t>262</t>
  </si>
  <si>
    <t>Pozice 182-dodávka a montáž všech prací a dodávek, veškeré práce a dodávky popsané na v.č. 151-pozice 182 (list 182)</t>
  </si>
  <si>
    <t>-263643589</t>
  </si>
  <si>
    <t>"viz v.č. 151-Pasportizace oken, dveří a mříží-prvek 182" 1</t>
  </si>
  <si>
    <t>263</t>
  </si>
  <si>
    <t>Pozice 183-dodávka a montáž všech prací a dodávek, veškeré práce a dodávky popsané na v.č. 151-pozice 183 (list 183)</t>
  </si>
  <si>
    <t>-1395262270</t>
  </si>
  <si>
    <t>"viz v.č. 151-Pasportizace oken, dveří a mříží-prvek 183" 1</t>
  </si>
  <si>
    <t>264</t>
  </si>
  <si>
    <t>Pozice 184-dodávka a montáž všech prací a dodávek, veškeré práce a dodávky popsané na v.č. 151-pozice 184 (list 184)</t>
  </si>
  <si>
    <t>466946080</t>
  </si>
  <si>
    <t>"viz v.č. 151-Pasportizace oken, dveří a mříží-prvek 184" 1</t>
  </si>
  <si>
    <t>265</t>
  </si>
  <si>
    <t>Pozice 185-dodávka a montáž všech prací a dodávek, veškeré práce a dodávky popsané na v.č. 151-pozice 185 (list 185)</t>
  </si>
  <si>
    <t>780103267</t>
  </si>
  <si>
    <t>"viz v.č. 151-Pasportizace oken, dveří a mříží-prvek 185" 1</t>
  </si>
  <si>
    <t>266</t>
  </si>
  <si>
    <t>Pozice 186-dodávka a montáž všech prací a dodávek, veškeré práce a dodávky popsané na v.č. 151-pozice 186 (list 186)</t>
  </si>
  <si>
    <t>-1953153921</t>
  </si>
  <si>
    <t>"viz v.č. 151-Pasportizace oken, dveří a mříží-prvek 186" 1</t>
  </si>
  <si>
    <t>267</t>
  </si>
  <si>
    <t>Pozice 187-dodávka a montáž všech prací a dodávek, veškeré práce a dodávky popsané na v.č. 151-pozice 187 (list 187)</t>
  </si>
  <si>
    <t>2030945194</t>
  </si>
  <si>
    <t>"viz v.č. 151-Pasportizace oken, dveří a mříží-prvek 187" 1</t>
  </si>
  <si>
    <t>268</t>
  </si>
  <si>
    <t>Pozice 188-dodávka a montáž všech prací a dodávek, veškeré práce a dodávky popsané na v.č. 151-pozice 188 (list 188)</t>
  </si>
  <si>
    <t>-1337861580</t>
  </si>
  <si>
    <t>"viz v.č. 151-Pasportizace oken, dveří a mříží-prvek 188" 1</t>
  </si>
  <si>
    <t>269</t>
  </si>
  <si>
    <t>Pozice 189-dodávka a montáž všech prací a dodávek, veškeré práce a dodávky popsané na v.č. 151-pozice 189 (list 189)</t>
  </si>
  <si>
    <t>-813954253</t>
  </si>
  <si>
    <t>"viz v.č. 151-Pasportizace oken, dveří a mříží-prvek 189" 1</t>
  </si>
  <si>
    <t>270</t>
  </si>
  <si>
    <t>Pozice 190-dodávka a montáž všech prací a dodávek, veškeré práce a dodávky popsané na v.č. 151-pozice 190 (list 190)</t>
  </si>
  <si>
    <t>2143685877</t>
  </si>
  <si>
    <t>"viz v.č. 151-Pasportizace oken, dveří a mříží-prvek 190" 1</t>
  </si>
  <si>
    <t>271</t>
  </si>
  <si>
    <t>Pozice 191-dodávka a montáž všech prací a dodávek, veškeré práce a dodávky popsané na v.č. 151-pozice 191 (list 191)</t>
  </si>
  <si>
    <t>-682904438</t>
  </si>
  <si>
    <t>"viz v.č. 151-Pasportizace oken, dveří a mříží-prvek 191" 1</t>
  </si>
  <si>
    <t>272</t>
  </si>
  <si>
    <t>Pozice 192-dodávka a montáž všech prací a dodávek, veškeré práce a dodávky popsané na v.č. 151-pozice 192 (list 192)</t>
  </si>
  <si>
    <t>-124698516</t>
  </si>
  <si>
    <t>"viz v.č. 151-Pasportizace oken, dveří a mříží-prvek 192" 1</t>
  </si>
  <si>
    <t>273</t>
  </si>
  <si>
    <t>Pozice 193-dodávka a montáž všech prací a dodávek, veškeré práce a dodávky popsané na v.č. 151-pozice 193 (list 193)</t>
  </si>
  <si>
    <t>-1514880071</t>
  </si>
  <si>
    <t>"viz v.č. 151-Pasportizace oken, dveří a mříží-prvek 193" 1</t>
  </si>
  <si>
    <t>274</t>
  </si>
  <si>
    <t>Pozice 194-dodávka a montáž všech prací a dodávek, veškeré práce a dodávky popsané na v.č. 151-pozice 194 (list 194)</t>
  </si>
  <si>
    <t>-64658070</t>
  </si>
  <si>
    <t>"viz v.č. 151-Pasportizace oken, dveří a mříží-prvek 194" 1</t>
  </si>
  <si>
    <t>275</t>
  </si>
  <si>
    <t>Pozice 195-dodávka a montáž všech prací a dodávek, veškeré práce a dodávky popsané na v.č. 151-pozice 195 (list 195)</t>
  </si>
  <si>
    <t>1343311533</t>
  </si>
  <si>
    <t>"viz v.č. 151-Pasportizace oken, dveří a mříží-prvek 195" 1</t>
  </si>
  <si>
    <t>276</t>
  </si>
  <si>
    <t>Pozice 196-dodávka a montáž všech prací a dodávek, veškeré práce a dodávky popsané na v.č. 151-pozice 196 (list 196)</t>
  </si>
  <si>
    <t>-1455214628</t>
  </si>
  <si>
    <t>"viz v.č. 151-Pasportizace oken, dveří a mříží-prvek 196" 1</t>
  </si>
  <si>
    <t>277</t>
  </si>
  <si>
    <t>Pozice 197-dodávka a montáž všech prací a dodávek, veškeré práce a dodávky popsané na v.č. 151-pozice 197 (list 197)</t>
  </si>
  <si>
    <t>-1761371785</t>
  </si>
  <si>
    <t>"viz v.č. 151-Pasportizace oken, dveří a mříží-prvek 197" 1</t>
  </si>
  <si>
    <t>278</t>
  </si>
  <si>
    <t>Pozice 198-dodávka a montáž všech prací a dodávek, veškeré práce a dodávky popsané na v.č. 151-pozice 198 (list 198)</t>
  </si>
  <si>
    <t>-458840450</t>
  </si>
  <si>
    <t>"viz v.č. 151-Pasportizace oken, dveří a mříží-prvek 198" 1</t>
  </si>
  <si>
    <t>279</t>
  </si>
  <si>
    <t>Pozice 199-dodávka a montáž všech prací a dodávek, veškeré práce a dodávky popsané na v.č. 151-pozice 199 (list 199)</t>
  </si>
  <si>
    <t>-1414232976</t>
  </si>
  <si>
    <t>"viz v.č. 151-Pasportizace oken, dveří a mříží-prvek 199" 1</t>
  </si>
  <si>
    <t>280</t>
  </si>
  <si>
    <t>Pozice 200-dodávka a montáž všech prací a dodávek, veškeré práce a dodávky popsané na v.č. 151-pozice 200 (list 200)</t>
  </si>
  <si>
    <t>-1840549208</t>
  </si>
  <si>
    <t>"viz v.č. 151-Pasportizace oken, dveří a mříží-prvek 200" 1</t>
  </si>
  <si>
    <t>281</t>
  </si>
  <si>
    <t>Pozice 201-dodávka a montáž všech prací a dodávek, veškeré práce a dodávky popsané na v.č. 151-pozice 201 (list 201)</t>
  </si>
  <si>
    <t>1609504149</t>
  </si>
  <si>
    <t>"viz v.č. 151-Pasportizace oken, dveří a mříží-prvek 201" 1</t>
  </si>
  <si>
    <t>282</t>
  </si>
  <si>
    <t>Pozice 202-dodávka a montáž všech prací a dodávek, veškeré práce a dodávky popsané na v.č. 151-pozice 202 (list 202)</t>
  </si>
  <si>
    <t>1055451654</t>
  </si>
  <si>
    <t>"viz v.č. 151-Pasportizace oken, dveří a mříží-prvek 202" 1</t>
  </si>
  <si>
    <t>283</t>
  </si>
  <si>
    <t>Pozice 203-dodávka a montáž všech prací a dodávek, veškeré práce a dodávky popsané na v.č. 151-pozice 203 (list 203)</t>
  </si>
  <si>
    <t>-522863784</t>
  </si>
  <si>
    <t>"viz v.č. 151-Pasportizace oken, dveří a mříží-prvek 203" 1</t>
  </si>
  <si>
    <t>-739097253</t>
  </si>
  <si>
    <t>1094213439</t>
  </si>
  <si>
    <t>314</t>
  </si>
  <si>
    <t>Pozice 234-dodávka a montáž všech prací a dodávek, veškeré práce a dodávky popsané na v.č. 151-pozice 234 (list 234)</t>
  </si>
  <si>
    <t>-1280217752</t>
  </si>
  <si>
    <t>"viz v.č. 151-Pasportizace oken, dveří a mříží-prvek 234" 1</t>
  </si>
  <si>
    <t>315</t>
  </si>
  <si>
    <t>Pozice 235-dodávka a montáž všech prací a dodávek, veškeré práce a dodávky popsané na v.č. 151-pozice 235 (list 235)</t>
  </si>
  <si>
    <t>1034508607</t>
  </si>
  <si>
    <t>"viz v.č. 151-Pasportizace oken, dveří a mříží-prvek 235" 1</t>
  </si>
  <si>
    <t>316</t>
  </si>
  <si>
    <t>Pozice 236-dodávka a montáž všech prací a dodávek, veškeré práce a dodávky popsané na v.č. 151-pozice 236 (list 236)</t>
  </si>
  <si>
    <t>17838521</t>
  </si>
  <si>
    <t>"viz v.č. 151-Pasportizace oken, dveří a mříží-prvek 236" 1</t>
  </si>
  <si>
    <t>317</t>
  </si>
  <si>
    <t>Pozice 237-dodávka a montáž všech prací a dodávek, veškeré práce a dodávky popsané na v.č. 151-pozice 237 (list 237)</t>
  </si>
  <si>
    <t>697308234</t>
  </si>
  <si>
    <t>"viz v.č. 151-Pasportizace oken, dveří a mříží-prvek 237" 1</t>
  </si>
  <si>
    <t>318</t>
  </si>
  <si>
    <t>Pozice 238-dodávka a montáž všech prací a dodávek, veškeré práce a dodávky popsané na v.č. 151-pozice 238 (list 238)</t>
  </si>
  <si>
    <t>-223086163</t>
  </si>
  <si>
    <t>"viz v.č. 151-Pasportizace oken, dveří a mříží-prvek 238" 1</t>
  </si>
  <si>
    <t>319</t>
  </si>
  <si>
    <t>Pozice 239-dodávka a montáž všech prací a dodávek, veškeré práce a dodávky popsané na v.č. 151-pozice 239 (list 239)</t>
  </si>
  <si>
    <t>361915899</t>
  </si>
  <si>
    <t>"viz v.č. 151-Pasportizace oken, dveří a mříží-prvek 239" 1</t>
  </si>
  <si>
    <t>320</t>
  </si>
  <si>
    <t>Pozice 240-dodávka a montáž všech prací a dodávek, veškeré práce a dodávky popsané na v.č. 151-pozice 240 (list 240)</t>
  </si>
  <si>
    <t>-875557498</t>
  </si>
  <si>
    <t>"viz v.č. 151-Pasportizace oken, dveří a mříží-prvek 240" 1</t>
  </si>
  <si>
    <t>321</t>
  </si>
  <si>
    <t>Pozice 241-dodávka a montáž všech prací a dodávek, veškeré práce a dodávky popsané na v.č. 151-pozice 241 (list 241)</t>
  </si>
  <si>
    <t>-101457406</t>
  </si>
  <si>
    <t>"viz v.č. 151-Pasportizace oken, dveří a mříží-prvek 241" 1</t>
  </si>
  <si>
    <t>322</t>
  </si>
  <si>
    <t>Pozice 242-dodávka a montáž všech prací a dodávek, veškeré práce a dodávky popsané na v.č. 151-pozice 242 (list 242)</t>
  </si>
  <si>
    <t>-1204085526</t>
  </si>
  <si>
    <t>"viz v.č. 151-Pasportizace oken, dveří a mříží-prvek 242" 1</t>
  </si>
  <si>
    <t>323</t>
  </si>
  <si>
    <t>Pozice 243-dodávka a montáž všech prací a dodávek, veškeré práce a dodávky popsané na v.č. 151-pozice 243 (list 243)</t>
  </si>
  <si>
    <t>-1973050970</t>
  </si>
  <si>
    <t>"viz v.č. 151-Pasportizace oken, dveří a mříží-prvek 243" 1</t>
  </si>
  <si>
    <t>324</t>
  </si>
  <si>
    <t>Pozice 244-dodávka a montáž všech prací a dodávek, veškeré práce a dodávky popsané na v.č. 151-pozice 244 (list 244)</t>
  </si>
  <si>
    <t>-1762600751</t>
  </si>
  <si>
    <t>"viz v.č. 151-Pasportizace oken, dveří a mříží-prvek 244" 1</t>
  </si>
  <si>
    <t>325</t>
  </si>
  <si>
    <t>Pozice 245-dodávka a montáž všech prací a dodávek, veškeré práce a dodávky popsané na v.č. 151-pozice 245 (list 245)</t>
  </si>
  <si>
    <t>-845944587</t>
  </si>
  <si>
    <t>"viz v.č. 151-Pasportizace oken, dveří a mříží-prvek 245" 1</t>
  </si>
  <si>
    <t>326</t>
  </si>
  <si>
    <t>Pozice 246-dodávka a montáž všech prací a dodávek, veškeré práce a dodávky popsané na v.č. 151-pozice 246 (list 246)</t>
  </si>
  <si>
    <t>1233436111</t>
  </si>
  <si>
    <t>"viz v.č. 151-Pasportizace oken, dveří a mříží-prvek 246" 1</t>
  </si>
  <si>
    <t>327</t>
  </si>
  <si>
    <t>Pozice 247-dodávka a montáž všech prací a dodávek, veškeré práce a dodávky popsané na v.č. 151-pozice 247 (list 247)</t>
  </si>
  <si>
    <t>1427970082</t>
  </si>
  <si>
    <t>"viz v.č. 151-Pasportizace oken, dveří a mříží-prvek 247" 1</t>
  </si>
  <si>
    <t>328</t>
  </si>
  <si>
    <t>Pozice 248-dodávka a montáž všech prací a dodávek, veškeré práce a dodávky popsané na v.č. 151-pozice 248 (list 248)</t>
  </si>
  <si>
    <t>-1633525293</t>
  </si>
  <si>
    <t>"viz v.č. 151-Pasportizace oken, dveří a mříží-prvek 248" 1</t>
  </si>
  <si>
    <t>329</t>
  </si>
  <si>
    <t>Pozice 249-dodávka a montáž všech prací a dodávek, veškeré práce a dodávky popsané na v.č. 151-pozice 249 (list 249)</t>
  </si>
  <si>
    <t>590320723</t>
  </si>
  <si>
    <t>"viz v.č. 151-Pasportizace oken, dveří a mříží-prvek 249" 1</t>
  </si>
  <si>
    <t>330</t>
  </si>
  <si>
    <t>Pozice 01-dodávka a montáž všech prací a dodávek, veškeré práce a dodávky popsané na v.č. 151-pozice 01 (list 01)</t>
  </si>
  <si>
    <t>1907728915</t>
  </si>
  <si>
    <t>"viz v.č. 151-Pasportizace oken, dveří a mříží-prvek 01" 1</t>
  </si>
  <si>
    <t>331</t>
  </si>
  <si>
    <t>Pozice 02-dodávka a montáž všech prací a dodávek, veškeré práce a dodávky popsané na v.č. 151-pozice 02 (list 02)</t>
  </si>
  <si>
    <t>950303472</t>
  </si>
  <si>
    <t>"viz v.č. 151-Pasportizace oken, dveří a mříží-prvek 02" 1</t>
  </si>
  <si>
    <t>332</t>
  </si>
  <si>
    <t>Pozice 03-dodávka a montáž všech prací a dodávek, veškeré práce a dodávky popsané na v.č. 151-pozice 03 (list 03)</t>
  </si>
  <si>
    <t>-1901642854</t>
  </si>
  <si>
    <t>"viz v.č. 151-Pasportizace oken, dveří a mříží-prvek 03" 1</t>
  </si>
  <si>
    <t>333</t>
  </si>
  <si>
    <t>Pozice 04-dodávka a montáž všech prací a dodávek, veškeré práce a dodávky popsané na v.č. 151-pozice 04 (list 04)</t>
  </si>
  <si>
    <t>1202896245</t>
  </si>
  <si>
    <t>"viz v.č. 151-Pasportizace oken, dveří a mříží-prvek 04" 1</t>
  </si>
  <si>
    <t>334</t>
  </si>
  <si>
    <t>Pozice 05-dodávka a montáž všech prací a dodávek, veškeré práce a dodávky popsané na v.č. 151-pozice 05 (list 05)</t>
  </si>
  <si>
    <t>-2069074596</t>
  </si>
  <si>
    <t>"viz v.č. 151-Pasportizace oken, dveří a mříží-prvek 05" 1</t>
  </si>
  <si>
    <t>767</t>
  </si>
  <si>
    <t>Konstrukce zámečnické</t>
  </si>
  <si>
    <t>335</t>
  </si>
  <si>
    <t>Dodávka a montáž pozice 316 - Odstranění starého nátěru držáků na vlajku a provedení nového nátěru dle Tabulky PSV, výměna lanek a revize ovládacích prvků</t>
  </si>
  <si>
    <t>1161048149</t>
  </si>
  <si>
    <t>Dodávka a montáž pozice 316 - Odstranění starého nátěru držáků na vlajku a provedení nového nátěru dle Tabulky PSV, výměna lanek a revize ovládacích prvků, specifikace-viz v.č. 152 Tabulky PSV</t>
  </si>
  <si>
    <t>"viz v.č. 107 a 152" 1+1</t>
  </si>
  <si>
    <t>782</t>
  </si>
  <si>
    <t>Dokončovací práce - obklady z kamene</t>
  </si>
  <si>
    <t>336</t>
  </si>
  <si>
    <t>Dodávka a montáž prací-ošetření kamenného obkladu od nečistot a nátěrů a napuštění systémem hydrofobizace proti odstřikující vodě, plocha i ostění</t>
  </si>
  <si>
    <t>-81716732</t>
  </si>
  <si>
    <t xml:space="preserve">Dodávka a montáž prací-úprava kamenného obkladu soklu-ošetření kamenného obkladu od nečistot a starých nátěrů a následné napuštění systémem hydrofobizace proti odstřikující vodě, POZOR-ošetření parapetů je součástí dodávky položek oprav výplní otvorů!!! Fotodokumentace stávajícího stavu-viz D.1.1. Architektonicko-stavební řešení, část d) Fotodokumentace
</t>
  </si>
  <si>
    <t>"viz v.č. 105-západní fasáda-odměřeno v CADu-plocha" 15,93+1*1,5+15,55+1*1,5</t>
  </si>
  <si>
    <t>"viz v.č. 105-západní fasáda-odměřeno v CADu-ostění" (0,3*3+0,95*2+0,65*2+0,35*5+0,65*6)*0,4</t>
  </si>
  <si>
    <t>"viz v.č. 109-východní fasáda-odměřeno v CADu-plocha" 16+0,9*1+12,29+0,9*1</t>
  </si>
  <si>
    <t>"viz v.č. 109-východní fasáda-odměřeno v CADu-ostění" (0,5*2+0,6*4+0,3*2+0,4*2+0,5*2+0,62*4+1,22*2+0,35*3+0,25)*0,3</t>
  </si>
  <si>
    <t>"viz v.č. 105, 107, 109-rezerva na nezaměřené či skryté části" 15</t>
  </si>
  <si>
    <t>784</t>
  </si>
  <si>
    <t>Dokončovací práce - malby a tapety</t>
  </si>
  <si>
    <t>337</t>
  </si>
  <si>
    <t>784171113</t>
  </si>
  <si>
    <t>Zakrytí vnitřních ploch stěn v místnostech výšky do 5,00 m</t>
  </si>
  <si>
    <t>2145835100</t>
  </si>
  <si>
    <t xml:space="preserve">Zakrytí nemalovaných ploch (materiál ve specifikaci) včetně pozdějšího odkrytí svislých ploch např. stěn, oken, dveří v místnostech výšky přes 3,80 do 5,00
</t>
  </si>
  <si>
    <t>338</t>
  </si>
  <si>
    <t>58124844</t>
  </si>
  <si>
    <t>fólie pro malířské potřeby zakrývací tl 25µ 4x5m</t>
  </si>
  <si>
    <t>540938861</t>
  </si>
  <si>
    <t>"viz v.č. 151, výpočet převzat z položky Zakrytí vnitřních ploch stěn v místnostech výšky do 5,00 m" 631,832*1,2</t>
  </si>
  <si>
    <t>339</t>
  </si>
  <si>
    <t>58124840</t>
  </si>
  <si>
    <t>páska malířská z PVC a UV odolná (7 dnů) do š 40mm</t>
  </si>
  <si>
    <t>621549501</t>
  </si>
  <si>
    <t>"v.č. 151-prvek 01-13" (1+1,55)*2*3+(1+0,6)*2*1+(0,8+0,6)*2*1+(1+0,6)*2*2+(1,2+1,5)*2*1+(1+0,6)*2*1+(1+0,64)*2*2+(1+0,54)*2*1+(1+0,44)*2*1</t>
  </si>
  <si>
    <t>"v.č. 151-prvek 14-43" (1,06+1,015)*2*5+(1,06+1,45)*2*9+(1,06+0,55)*2*5+(1,06+0,45)*2*6+(1,06+0,4)*2*2+(1,06+0,49)*2*1+(1,06+0,58)*2*1+(1,06+0,62)*2*1</t>
  </si>
  <si>
    <t>"v.č. 151-prvek 44-57"(1+0,29)*2+(1,06+0,4)*2*1+(1,06+0,49)*2*1+(1,06+0,62)*2*2+(4,7+3)*2*1+(1,2+1,25)*2*1+(1,2+1,35)*2*1+(1,2+1,56)*2*3+(1+1,71)*2*3</t>
  </si>
  <si>
    <t>"v.č. 151-prvek 58-135" (1+2,1)*2*8+(4,715+2,66)*2*1+(1+2,1)*2*5+(1,15+2,35)*2*16+(3,89+1,8)*2*1+(1,15+2,35)*2*29+(1+2,1)*2*15+(1,25+2,5)*2*3</t>
  </si>
  <si>
    <t>"v.č. 151-prvek 136-163" (0,55+2,5)*2*1+(1,295+2,5)*2*1+(0,55+2,5)*2*1+(1,25+2,5)*2*11+(0,55+2,5)*2*1+(1,295+3,355)*2*1+(0,55+2,5)*2*1+(1,25+2,5)*2*11</t>
  </si>
  <si>
    <t>"v.č. 151-prvek 164-185" (0,55+2,5)*2*1+(1,295+2,5)*2*1+(0,55+2,5)*2*1+(1,25+2,5)*2*8+(0,55+2,5)*2*1+(1,295+2,5)*2*1+(0,55+2,5)*2*1+(1,25+2,5)*2*8</t>
  </si>
  <si>
    <t xml:space="preserve">"v.č. 151-prvek 186-249" (1+2,2)*2*15+(1,1+2,2)*2*49 </t>
  </si>
  <si>
    <t>"rezerva 10% z výše uvedených výkazů na prořez" 156,059</t>
  </si>
  <si>
    <t>340</t>
  </si>
  <si>
    <t>784181123</t>
  </si>
  <si>
    <t>Hloubková jednonásobná penetrace podkladu v místnostech výšky do 5,00 m, jedná se o penetraci ostění!!!</t>
  </si>
  <si>
    <t>1825728739</t>
  </si>
  <si>
    <t>Penetrace podkladu jednonásobná hloubková v místnostech výšky přes 3,80 do 5,00 m, jedná se o penetraci ostění!!!</t>
  </si>
  <si>
    <t xml:space="preserve">"viz v.č. 101, 151-pozice 01-07" (1+1,55*2)*(0,15+0,45)*3+(1+0,6*2)*(0,15+0,45)+(0,8+0,6*2)*(0,5+0,25+0,5)+(1+0,6*2)*(0,2+0,5) </t>
  </si>
  <si>
    <t>"viz v.č. 101, 151-pozice 08-27" (1,2+1,5*2)*0,6+(1+0,64*2)*0,85*3+(1+0,54*2)*0,85+(1+0,44*2)*0,85+(1,06+1,015*2)*(0,1+0,75)*5+(1,06+1,45*2)*0,75*9</t>
  </si>
  <si>
    <t>"viz v.č. 101, 151-pozice 42-46" (1,06+0,58*2)*(0,1+0,75)*1+(1,06+0,62*2)*(0,1+0,75)*1+(1,06+0,29*2)*(0,1+0,75)*1+(1,06+0,49*2)*(0,1+0,75)*2</t>
  </si>
  <si>
    <t>"viz v.č. 101, 151-pozice 47-57" (1,06+0,62*2)*(0,1+0,75)*2+(3+4,7*2)*1,4+(1,2+1,25*2)*0,75+(1,2+1,35*2)*0,75+(1,2+1,56*2)*0,75*3+(1+1,71*2)*0,9*3</t>
  </si>
  <si>
    <t>"viz v.č. 102, 151-pozice 58-73" (1+2,1*2)*0,45*8+(2,7+4,715*2)*1,6+(1+2,1*2)*0,45*6+(1,15+2,35*2)*0,45</t>
  </si>
  <si>
    <t>"viz v.č. 102, 151-pozice 86-91" (1,15+2,35*2)*0,45*2+(1,8+4*2)*0,45+(1,15+2,35*2)*3</t>
  </si>
  <si>
    <t>"viz v.č. 103, 104, 151-pozice 118-132, 186-200" (1+2,1*2)*0,3*14+(1+2,2*2)*0,3*15</t>
  </si>
  <si>
    <t>"viz v.č. 101, 102, 103, 104-rezerva na zašpiněné plochy či požadavky investiora nad rámec projektu" 150</t>
  </si>
  <si>
    <t>341</t>
  </si>
  <si>
    <t>784211103</t>
  </si>
  <si>
    <t>Dvojnásobné bílé malby ze směsí za mokra výborně otěruvzdorných v místnostech výšky do 5,00 m, jedná se o malbu ostění!!!</t>
  </si>
  <si>
    <t>1340080765</t>
  </si>
  <si>
    <t>Malby z malířských směsí otěruvzdorných za mokra dvojnásobné, bílé za mokra otěruvzdorné výborně v místnostech výšky přes 3,80 do 5,00 m, jedná se o malbu ostění!!!</t>
  </si>
  <si>
    <t>"viz v.č. 101, 102, 103, 104, 151, výpočet převzat z položky Hloubková jednonásobná penetrace podkladu v místnostech výšky do 5,00 m" 423,869</t>
  </si>
  <si>
    <t>801.35.1.3</t>
  </si>
  <si>
    <t>Struktura údajů, formát souboru a metodika pro zpracování</t>
  </si>
  <si>
    <t>Struktura</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</si>
  <si>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</si>
  <si>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</si>
  <si>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</si>
  <si>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</si>
  <si>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</si>
  <si>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</si>
  <si>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</si>
  <si>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</si>
  <si>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</si>
  <si>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</si>
  <si>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</si>
  <si>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</si>
  <si>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</si>
  <si>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</si>
  <si>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</si>
  <si>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</si>
  <si>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</si>
  <si>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</si>
  <si>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</si>
  <si>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</si>
  <si>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</si>
  <si>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</si>
  <si>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</si>
  <si>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</si>
  <si>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</si>
  <si>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</si>
  <si>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</si>
  <si>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 Hodnoty jsou ve výpočtech zaokrouhlovány na počet desetinných míst viditelných v jednotlivých polích.</t>
  </si>
  <si>
    <t xml:space="preserve">Uchazeč je pro podání nabídky povinen vyplnit žlutě podbarvená pole: </t>
  </si>
  <si>
    <t xml:space="preserve">Pole Uchazeč v sestavě Krycí list soupisu - zde uchazeč vyplní svůj název (název subjektu) </t>
  </si>
  <si>
    <t>Pole IČ a DIČ v sestavě Krycí list soupisu - zde uchazeč vyplní svoje IČ a DIČ</t>
  </si>
  <si>
    <t>Datum v sestavě Krycí list soupisu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</si>
  <si>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</si>
  <si>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</si>
  <si>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</si>
  <si>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</si>
  <si>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</si>
  <si>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</si>
  <si>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</si>
  <si>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</si>
  <si>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</si>
  <si>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 xml:space="preserve">kamenivo přírodní těžené pro stavební účely  PTK  (drobné, hrubé, štěrkopísky) kamenivo těžené hrubé d&gt;=2 a D&lt;=45 mm (ČSN EN 13043 ) d&gt;=2 a D&gt;=4 mm (ČSN EN 12620, ČSN EN 13139 ) d&gt;=1 a D&gt;=2 mm (ČSN EN 13242) frakce   4-8 -praná, obsyp drenáže a větracích tvarovek </t>
  </si>
  <si>
    <t>VŠPJ - oprava obvodových pláštů objektu Tolstého 16, Jihlava, oddíl č.2-Vnější fasády východní a západní</t>
  </si>
  <si>
    <t>"viz v.č. 111-114- (10,8+1+15,1+16,1+0,9+1,1+3,7+0,3+3,3+3,4+0,3+3,8+1,2+16,3+0,9+10,9)*0,55+27,4*0,35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</si>
</sst>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2"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3366FF"/>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b/>
      <sz val="9"/>
      <name val="Trebuchet MS"/>
      <family val="2"/>
      <charset val="238"/>
    </font>
    <font>
      <sz val="10"/>
      <name val="Trebuchet MS"/>
      <family val="2"/>
      <charset val="238"/>
    </font>
  </fonts>
  <fills count="5">
    <fill>
      <patternFill patternType="none"/>
    </fill>
    <fill>
      <patternFill patternType="gray125"/>
    </fill>
    <fill>
      <patternFill patternType="solid">
        <fgColor rgb="FFC0C0C0"/>
      </patternFill>
    </fill>
    <fill>
      <patternFill patternType="solid">
        <fgColor rgb="FFFFFFCC"/>
      </patternFill>
    </fill>
    <fill>
      <patternFill patternType="solid">
        <fgColor rgb="FFD2D2D2"/>
      </patternFill>
    </fill>
  </fills>
  <borders count="2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6" fillId="0" borderId="0" applyAlignment="0">
      <alignment vertical="top" wrapText="1"/>
      <protection locked="0"/>
    </xf>
  </cellStyleXfs>
  <cellXfs count="173">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Font="1" applyBorder="1" applyAlignment="1">
      <alignment vertical="center"/>
    </xf>
    <xf numFmtId="0" fontId="1" fillId="0" borderId="0" xfId="0" applyFont="1" applyAlignment="1">
      <alignment horizontal="right"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2" fillId="0" borderId="0" xfId="0" applyNumberFormat="1" applyFont="1" applyAlignment="1">
      <alignment horizontal="lef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4" borderId="5" xfId="0" applyFont="1" applyFill="1" applyBorder="1" applyAlignment="1">
      <alignment vertical="center"/>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0" fillId="0" borderId="9" xfId="0" applyFont="1" applyBorder="1" applyAlignment="1">
      <alignment vertical="center"/>
    </xf>
    <xf numFmtId="0" fontId="16" fillId="0" borderId="0" xfId="0" applyFont="1" applyAlignment="1">
      <alignment horizontal="left" vertical="center"/>
    </xf>
    <xf numFmtId="4" fontId="16" fillId="0" borderId="0" xfId="0" applyNumberFormat="1" applyFont="1" applyAlignment="1">
      <alignment vertical="center"/>
    </xf>
    <xf numFmtId="0" fontId="0" fillId="0" borderId="0" xfId="0" applyProtection="1">
      <protection locked="0"/>
    </xf>
    <xf numFmtId="0" fontId="0" fillId="0" borderId="2" xfId="0" applyBorder="1" applyProtection="1">
      <protection locked="0"/>
    </xf>
    <xf numFmtId="0" fontId="17"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0" xfId="0" applyFont="1" applyBorder="1" applyAlignment="1" applyProtection="1">
      <alignment vertical="center"/>
      <protection locked="0"/>
    </xf>
    <xf numFmtId="0" fontId="12" fillId="0" borderId="0" xfId="0" applyFont="1" applyAlignment="1">
      <alignment horizontal="left" vertical="center"/>
    </xf>
    <xf numFmtId="0" fontId="1" fillId="0" borderId="0" xfId="0" applyFont="1" applyAlignment="1" applyProtection="1">
      <alignment horizontal="right" vertical="center"/>
      <protection locked="0"/>
    </xf>
    <xf numFmtId="0" fontId="13"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4" xfId="0" applyFont="1" applyFill="1" applyBorder="1" applyAlignment="1">
      <alignment horizontal="left" vertical="center"/>
    </xf>
    <xf numFmtId="0" fontId="4" fillId="4" borderId="5" xfId="0" applyFont="1" applyFill="1" applyBorder="1" applyAlignment="1">
      <alignment horizontal="right" vertical="center"/>
    </xf>
    <xf numFmtId="0" fontId="4" fillId="4" borderId="5" xfId="0" applyFont="1" applyFill="1" applyBorder="1" applyAlignment="1">
      <alignment horizontal="center" vertical="center"/>
    </xf>
    <xf numFmtId="0" fontId="0" fillId="4" borderId="5" xfId="0" applyFont="1" applyFill="1" applyBorder="1" applyAlignment="1" applyProtection="1">
      <alignment vertical="center"/>
      <protection locked="0"/>
    </xf>
    <xf numFmtId="4" fontId="4" fillId="4" borderId="5" xfId="0" applyNumberFormat="1" applyFont="1" applyFill="1" applyBorder="1" applyAlignment="1">
      <alignment vertical="center"/>
    </xf>
    <xf numFmtId="0" fontId="0" fillId="4" borderId="6" xfId="0" applyFont="1" applyFill="1" applyBorder="1" applyAlignment="1">
      <alignment vertical="center"/>
    </xf>
    <xf numFmtId="0" fontId="0" fillId="0" borderId="8"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4" fillId="4" borderId="0" xfId="0" applyFont="1" applyFill="1" applyAlignment="1">
      <alignment horizontal="left" vertical="center"/>
    </xf>
    <xf numFmtId="0" fontId="0" fillId="4" borderId="0" xfId="0" applyFont="1" applyFill="1" applyAlignment="1" applyProtection="1">
      <alignment vertical="center"/>
      <protection locked="0"/>
    </xf>
    <xf numFmtId="0" fontId="14" fillId="4" borderId="0" xfId="0" applyFont="1" applyFill="1" applyAlignment="1">
      <alignment horizontal="right" vertical="center"/>
    </xf>
    <xf numFmtId="0" fontId="18" fillId="0" borderId="0" xfId="0" applyFont="1" applyAlignment="1">
      <alignment horizontal="left" vertical="center"/>
    </xf>
    <xf numFmtId="0" fontId="5" fillId="0" borderId="3" xfId="0" applyFont="1" applyBorder="1" applyAlignment="1">
      <alignment vertical="center"/>
    </xf>
    <xf numFmtId="0" fontId="5" fillId="0" borderId="18" xfId="0" applyFont="1" applyBorder="1" applyAlignment="1">
      <alignment horizontal="left" vertical="center"/>
    </xf>
    <xf numFmtId="0" fontId="5" fillId="0" borderId="18" xfId="0" applyFont="1" applyBorder="1" applyAlignment="1">
      <alignment vertical="center"/>
    </xf>
    <xf numFmtId="0" fontId="5" fillId="0" borderId="18" xfId="0" applyFont="1" applyBorder="1" applyAlignment="1" applyProtection="1">
      <alignment vertical="center"/>
      <protection locked="0"/>
    </xf>
    <xf numFmtId="4" fontId="5" fillId="0" borderId="18" xfId="0" applyNumberFormat="1" applyFont="1" applyBorder="1" applyAlignment="1">
      <alignment vertical="center"/>
    </xf>
    <xf numFmtId="0" fontId="6" fillId="0" borderId="3" xfId="0" applyFont="1" applyBorder="1" applyAlignment="1">
      <alignment vertical="center"/>
    </xf>
    <xf numFmtId="0" fontId="6" fillId="0" borderId="18" xfId="0" applyFont="1" applyBorder="1" applyAlignment="1">
      <alignment horizontal="left" vertical="center"/>
    </xf>
    <xf numFmtId="0" fontId="6" fillId="0" borderId="18" xfId="0" applyFont="1" applyBorder="1" applyAlignment="1">
      <alignment vertical="center"/>
    </xf>
    <xf numFmtId="0" fontId="6" fillId="0" borderId="18" xfId="0" applyFont="1" applyBorder="1" applyAlignment="1" applyProtection="1">
      <alignment vertical="center"/>
      <protection locked="0"/>
    </xf>
    <xf numFmtId="4" fontId="6" fillId="0" borderId="18" xfId="0" applyNumberFormat="1" applyFont="1" applyBorder="1" applyAlignment="1">
      <alignment vertical="center"/>
    </xf>
    <xf numFmtId="0" fontId="0" fillId="0" borderId="3" xfId="0" applyFont="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5" xfId="0" applyFont="1" applyFill="1" applyBorder="1" applyAlignment="1" applyProtection="1">
      <alignment horizontal="center" vertical="center" wrapText="1"/>
      <protection locked="0"/>
    </xf>
    <xf numFmtId="0" fontId="14" fillId="4" borderId="16" xfId="0" applyFont="1" applyFill="1" applyBorder="1" applyAlignment="1">
      <alignment horizontal="center" vertical="center" wrapText="1"/>
    </xf>
    <xf numFmtId="4" fontId="16" fillId="0" borderId="0" xfId="0" applyNumberFormat="1" applyFont="1" applyAlignment="1"/>
    <xf numFmtId="166" fontId="19" fillId="0" borderId="10" xfId="0" applyNumberFormat="1" applyFont="1" applyBorder="1" applyAlignment="1"/>
    <xf numFmtId="166" fontId="19" fillId="0" borderId="11" xfId="0" applyNumberFormat="1" applyFont="1" applyBorder="1" applyAlignment="1"/>
    <xf numFmtId="4" fontId="20"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2" xfId="0" applyFont="1" applyBorder="1" applyAlignment="1"/>
    <xf numFmtId="0" fontId="7" fillId="0" borderId="0" xfId="0" applyFont="1" applyBorder="1" applyAlignment="1"/>
    <xf numFmtId="166" fontId="7" fillId="0" borderId="0" xfId="0" applyNumberFormat="1" applyFont="1" applyBorder="1" applyAlignment="1"/>
    <xf numFmtId="166" fontId="7" fillId="0" borderId="13"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14" fillId="0" borderId="20" xfId="0" applyFont="1" applyBorder="1" applyAlignment="1" applyProtection="1">
      <alignment horizontal="center" vertical="center"/>
      <protection locked="0"/>
    </xf>
    <xf numFmtId="49" fontId="14" fillId="0" borderId="20" xfId="0" applyNumberFormat="1" applyFont="1" applyBorder="1" applyAlignment="1" applyProtection="1">
      <alignment horizontal="left" vertical="center" wrapText="1"/>
      <protection locked="0"/>
    </xf>
    <xf numFmtId="0" fontId="14" fillId="0" borderId="20" xfId="0" applyFont="1" applyBorder="1" applyAlignment="1" applyProtection="1">
      <alignment horizontal="left" vertical="center" wrapText="1"/>
      <protection locked="0"/>
    </xf>
    <xf numFmtId="0" fontId="14" fillId="0" borderId="20" xfId="0" applyFont="1" applyBorder="1" applyAlignment="1" applyProtection="1">
      <alignment horizontal="center" vertical="center" wrapText="1"/>
      <protection locked="0"/>
    </xf>
    <xf numFmtId="167" fontId="14" fillId="0" borderId="20" xfId="0" applyNumberFormat="1" applyFont="1" applyBorder="1" applyAlignment="1" applyProtection="1">
      <alignment vertical="center"/>
      <protection locked="0"/>
    </xf>
    <xf numFmtId="4" fontId="14" fillId="3" borderId="20" xfId="0" applyNumberFormat="1" applyFont="1" applyFill="1" applyBorder="1" applyAlignment="1" applyProtection="1">
      <alignment vertical="center"/>
      <protection locked="0"/>
    </xf>
    <xf numFmtId="4" fontId="14" fillId="0" borderId="20" xfId="0" applyNumberFormat="1" applyFont="1" applyBorder="1" applyAlignment="1" applyProtection="1">
      <alignment vertical="center"/>
      <protection locked="0"/>
    </xf>
    <xf numFmtId="0" fontId="15" fillId="3" borderId="12" xfId="0" applyFont="1" applyFill="1" applyBorder="1" applyAlignment="1" applyProtection="1">
      <alignment horizontal="left" vertical="center"/>
      <protection locked="0"/>
    </xf>
    <xf numFmtId="0" fontId="15" fillId="0" borderId="0" xfId="0" applyFont="1" applyBorder="1" applyAlignment="1">
      <alignment horizontal="center" vertical="center"/>
    </xf>
    <xf numFmtId="166" fontId="15" fillId="0" borderId="0" xfId="0" applyNumberFormat="1" applyFont="1" applyBorder="1" applyAlignment="1">
      <alignment vertical="center"/>
    </xf>
    <xf numFmtId="166" fontId="15" fillId="0" borderId="13" xfId="0" applyNumberFormat="1" applyFont="1" applyBorder="1" applyAlignment="1">
      <alignment vertical="center"/>
    </xf>
    <xf numFmtId="0" fontId="14" fillId="0" borderId="0" xfId="0" applyFont="1" applyAlignment="1">
      <alignment horizontal="left" vertical="center"/>
    </xf>
    <xf numFmtId="4" fontId="0" fillId="0" borderId="0" xfId="0" applyNumberFormat="1" applyFont="1" applyAlignment="1">
      <alignment vertical="center"/>
    </xf>
    <xf numFmtId="0" fontId="21" fillId="0" borderId="0" xfId="0" applyFont="1" applyAlignment="1">
      <alignment horizontal="left" vertical="center"/>
    </xf>
    <xf numFmtId="0" fontId="22" fillId="0" borderId="0" xfId="0" applyFont="1" applyAlignment="1">
      <alignment horizontal="left" vertical="center" wrapText="1"/>
    </xf>
    <xf numFmtId="0" fontId="0" fillId="0" borderId="12"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2"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23" fillId="0" borderId="20" xfId="0" applyFont="1" applyBorder="1" applyAlignment="1" applyProtection="1">
      <alignment horizontal="center" vertical="center"/>
      <protection locked="0"/>
    </xf>
    <xf numFmtId="49" fontId="23" fillId="0" borderId="20" xfId="0" applyNumberFormat="1" applyFont="1" applyBorder="1" applyAlignment="1" applyProtection="1">
      <alignment horizontal="left" vertical="center" wrapText="1"/>
      <protection locked="0"/>
    </xf>
    <xf numFmtId="0" fontId="23" fillId="0" borderId="20" xfId="0" applyFont="1" applyBorder="1" applyAlignment="1" applyProtection="1">
      <alignment horizontal="left" vertical="center" wrapText="1"/>
      <protection locked="0"/>
    </xf>
    <xf numFmtId="0" fontId="23" fillId="0" borderId="20" xfId="0" applyFont="1" applyBorder="1" applyAlignment="1" applyProtection="1">
      <alignment horizontal="center" vertical="center" wrapText="1"/>
      <protection locked="0"/>
    </xf>
    <xf numFmtId="167" fontId="23" fillId="0" borderId="20" xfId="0" applyNumberFormat="1" applyFont="1" applyBorder="1" applyAlignment="1" applyProtection="1">
      <alignment vertical="center"/>
      <protection locked="0"/>
    </xf>
    <xf numFmtId="4" fontId="23" fillId="3" borderId="20" xfId="0" applyNumberFormat="1" applyFont="1" applyFill="1" applyBorder="1" applyAlignment="1" applyProtection="1">
      <alignment vertical="center"/>
      <protection locked="0"/>
    </xf>
    <xf numFmtId="4" fontId="23" fillId="0" borderId="20" xfId="0" applyNumberFormat="1" applyFont="1" applyBorder="1" applyAlignment="1" applyProtection="1">
      <alignment vertical="center"/>
      <protection locked="0"/>
    </xf>
    <xf numFmtId="0" fontId="24" fillId="0" borderId="3" xfId="0" applyFont="1" applyBorder="1" applyAlignment="1">
      <alignment vertical="center"/>
    </xf>
    <xf numFmtId="0" fontId="23" fillId="3" borderId="12" xfId="0" applyFont="1" applyFill="1" applyBorder="1" applyAlignment="1" applyProtection="1">
      <alignment horizontal="left" vertical="center"/>
      <protection locked="0"/>
    </xf>
    <xf numFmtId="0" fontId="23" fillId="0" borderId="0" xfId="0" applyFont="1" applyBorder="1" applyAlignment="1">
      <alignment horizontal="center" vertical="center"/>
    </xf>
    <xf numFmtId="0" fontId="25"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2" xfId="0" applyFont="1" applyBorder="1" applyAlignment="1">
      <alignment vertical="center"/>
    </xf>
    <xf numFmtId="0" fontId="9" fillId="0" borderId="0" xfId="0" applyFont="1" applyBorder="1" applyAlignment="1">
      <alignment vertical="center"/>
    </xf>
    <xf numFmtId="0" fontId="9" fillId="0" borderId="13"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26" fillId="0" borderId="0" xfId="1" applyAlignment="1">
      <alignment vertical="top"/>
      <protection locked="0"/>
    </xf>
    <xf numFmtId="0" fontId="26" fillId="0" borderId="21" xfId="1" applyFont="1" applyBorder="1" applyAlignment="1">
      <alignment vertical="center" wrapText="1"/>
      <protection locked="0"/>
    </xf>
    <xf numFmtId="0" fontId="26" fillId="0" borderId="22" xfId="1" applyFont="1" applyBorder="1" applyAlignment="1">
      <alignment vertical="center" wrapText="1"/>
      <protection locked="0"/>
    </xf>
    <xf numFmtId="0" fontId="26" fillId="0" borderId="23" xfId="1" applyFont="1" applyBorder="1" applyAlignment="1">
      <alignment vertical="center" wrapText="1"/>
      <protection locked="0"/>
    </xf>
    <xf numFmtId="0" fontId="26" fillId="0" borderId="24" xfId="1" applyFont="1" applyBorder="1" applyAlignment="1">
      <alignment horizontal="center" vertical="center" wrapText="1"/>
      <protection locked="0"/>
    </xf>
    <xf numFmtId="0" fontId="26" fillId="0" borderId="25" xfId="1" applyFont="1" applyBorder="1" applyAlignment="1">
      <alignment horizontal="center" vertical="center" wrapText="1"/>
      <protection locked="0"/>
    </xf>
    <xf numFmtId="0" fontId="26" fillId="0" borderId="0" xfId="1" applyAlignment="1">
      <alignment horizontal="center" vertical="center"/>
      <protection locked="0"/>
    </xf>
    <xf numFmtId="0" fontId="26" fillId="0" borderId="24" xfId="1" applyFont="1" applyBorder="1" applyAlignment="1">
      <alignment vertical="center" wrapText="1"/>
      <protection locked="0"/>
    </xf>
    <xf numFmtId="0" fontId="26" fillId="0" borderId="25" xfId="1" applyFont="1" applyBorder="1" applyAlignment="1">
      <alignment vertical="center" wrapText="1"/>
      <protection locked="0"/>
    </xf>
    <xf numFmtId="0" fontId="28" fillId="0" borderId="0" xfId="1" applyFont="1" applyBorder="1" applyAlignment="1">
      <alignment horizontal="left" vertical="center" wrapText="1"/>
      <protection locked="0"/>
    </xf>
    <xf numFmtId="0" fontId="29" fillId="0" borderId="24" xfId="1" applyFont="1" applyBorder="1" applyAlignment="1">
      <alignment vertical="center" wrapText="1"/>
      <protection locked="0"/>
    </xf>
    <xf numFmtId="0" fontId="29" fillId="0" borderId="0" xfId="1" applyFont="1" applyBorder="1" applyAlignment="1">
      <alignment horizontal="left" vertical="center" wrapText="1"/>
      <protection locked="0"/>
    </xf>
    <xf numFmtId="0" fontId="29" fillId="0" borderId="0" xfId="1" applyFont="1" applyBorder="1" applyAlignment="1">
      <alignment vertical="center" wrapText="1"/>
      <protection locked="0"/>
    </xf>
    <xf numFmtId="0" fontId="29" fillId="0" borderId="0" xfId="1" applyFont="1" applyBorder="1" applyAlignment="1">
      <alignment horizontal="left" vertical="center"/>
      <protection locked="0"/>
    </xf>
    <xf numFmtId="49" fontId="29" fillId="0" borderId="0" xfId="1" applyNumberFormat="1" applyFont="1" applyBorder="1" applyAlignment="1">
      <alignment vertical="center" wrapText="1"/>
      <protection locked="0"/>
    </xf>
    <xf numFmtId="0" fontId="26" fillId="0" borderId="27" xfId="1" applyFont="1" applyBorder="1" applyAlignment="1">
      <alignment vertical="center" wrapText="1"/>
      <protection locked="0"/>
    </xf>
    <xf numFmtId="0" fontId="31" fillId="0" borderId="26" xfId="1" applyFont="1" applyBorder="1" applyAlignment="1">
      <alignment vertical="center" wrapText="1"/>
      <protection locked="0"/>
    </xf>
    <xf numFmtId="0" fontId="26" fillId="0" borderId="28" xfId="1" applyFont="1" applyBorder="1" applyAlignment="1">
      <alignment vertical="center" wrapText="1"/>
      <protection locked="0"/>
    </xf>
    <xf numFmtId="0" fontId="26" fillId="0" borderId="0" xfId="1" applyFont="1" applyBorder="1" applyAlignment="1">
      <alignment vertical="top"/>
      <protection locked="0"/>
    </xf>
    <xf numFmtId="0" fontId="26" fillId="0" borderId="0" xfId="1" applyFont="1" applyAlignment="1">
      <alignment vertical="top"/>
      <protection locked="0"/>
    </xf>
    <xf numFmtId="0" fontId="3"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0" fillId="2" borderId="0" xfId="0" applyFont="1" applyFill="1" applyAlignment="1">
      <alignment horizontal="center" vertical="center"/>
    </xf>
    <xf numFmtId="0" fontId="0" fillId="0" borderId="0" xfId="0"/>
    <xf numFmtId="0" fontId="2" fillId="3"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29" fillId="0" borderId="0" xfId="1" applyFont="1" applyBorder="1" applyAlignment="1">
      <alignment horizontal="left" vertical="center" wrapText="1"/>
      <protection locked="0"/>
    </xf>
    <xf numFmtId="0" fontId="27" fillId="0" borderId="0" xfId="1" applyFont="1" applyBorder="1" applyAlignment="1">
      <alignment horizontal="center" vertical="center" wrapText="1"/>
      <protection locked="0"/>
    </xf>
    <xf numFmtId="0" fontId="28" fillId="0" borderId="26" xfId="1" applyFont="1" applyBorder="1" applyAlignment="1">
      <alignment horizontal="left" wrapText="1"/>
      <protection locked="0"/>
    </xf>
    <xf numFmtId="49" fontId="29" fillId="0" borderId="0" xfId="1" applyNumberFormat="1" applyFont="1" applyBorder="1" applyAlignment="1">
      <alignment horizontal="left" vertical="center" wrapText="1"/>
      <protection locked="0"/>
    </xf>
  </cellXfs>
  <cellStyles count="2">
    <cellStyle name="Normální" xfId="0" builtinId="0" customBuiltin="1"/>
    <cellStyle name="normální 2" xfId="1" xr:uid="{00000000-0005-0000-0000-000001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vel\Desktop\PR&#193;CE\Rozpo&#269;ty\Rozpo&#269;et%20PKS-cel&#225;%20stavb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1K"/>
      <sheetName val="1R"/>
      <sheetName val="1"/>
      <sheetName val="1.1K"/>
      <sheetName val="1.1R"/>
      <sheetName val="ZTI"/>
      <sheetName val="1.2K"/>
      <sheetName val="Silno"/>
      <sheetName val="TopKab"/>
      <sheetName val="Žlaby"/>
      <sheetName val="PodlSys"/>
      <sheetName val="Hrom"/>
      <sheetName val="PomPrac"/>
      <sheetName val="ZemPRAC"/>
      <sheetName val="1.2KK"/>
      <sheetName val="Zvon"/>
      <sheetName val="Čas"/>
      <sheetName val="Ozv"/>
      <sheetName val="Tel"/>
      <sheetName val="SK"/>
      <sheetName val="KabŽlab"/>
      <sheetName val="PomSlabo"/>
      <sheetName val="1.3K"/>
      <sheetName val="1.3R"/>
      <sheetName val="UT"/>
      <sheetName val="1.4K"/>
      <sheetName val="1.4R"/>
      <sheetName val="Plyn"/>
      <sheetName val="1.5K"/>
      <sheetName val="1.5R"/>
      <sheetName val="VZT"/>
      <sheetName val="1.6K"/>
      <sheetName val="1.6R"/>
      <sheetName val="1.6-Invent"/>
      <sheetName val="1.7K"/>
      <sheetName val="1.7R"/>
      <sheetName val="EZS"/>
      <sheetName val="2K"/>
      <sheetName val="2R"/>
      <sheetName val="2"/>
      <sheetName val="3K"/>
      <sheetName val="3R"/>
      <sheetName val="3"/>
      <sheetName val="4K"/>
      <sheetName val="4R"/>
      <sheetName val="4"/>
      <sheetName val="5K"/>
      <sheetName val="5R"/>
      <sheetName val="5"/>
      <sheetName val="6K"/>
      <sheetName val="6R"/>
      <sheetName val="6"/>
      <sheetName val="7K"/>
      <sheetName val="7"/>
      <sheetName val="7ZP"/>
      <sheetName val="8K"/>
      <sheetName val="8"/>
      <sheetName val="8ZP"/>
      <sheetName val="9K"/>
      <sheetName val="9R"/>
      <sheetName val="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M1214"/>
  <sheetViews>
    <sheetView showGridLines="0" tabSelected="1" workbookViewId="0">
      <selection activeCell="Y17" sqref="Y17"/>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2.83203125" customWidth="1"/>
    <col min="9" max="9" width="20.1640625" style="35"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4" t="s">
        <v>2</v>
      </c>
      <c r="M2" s="165"/>
      <c r="N2" s="165"/>
      <c r="O2" s="165"/>
      <c r="P2" s="165"/>
      <c r="Q2" s="165"/>
      <c r="R2" s="165"/>
      <c r="S2" s="165"/>
      <c r="T2" s="165"/>
      <c r="U2" s="165"/>
      <c r="V2" s="165"/>
      <c r="AT2" s="9" t="s">
        <v>43</v>
      </c>
    </row>
    <row r="3" spans="2:46" ht="6.95" customHeight="1" x14ac:dyDescent="0.2">
      <c r="B3" s="10"/>
      <c r="C3" s="11"/>
      <c r="D3" s="11"/>
      <c r="E3" s="11"/>
      <c r="F3" s="11"/>
      <c r="G3" s="11"/>
      <c r="H3" s="11"/>
      <c r="I3" s="36"/>
      <c r="J3" s="11"/>
      <c r="K3" s="11"/>
      <c r="L3" s="12"/>
      <c r="AT3" s="9" t="s">
        <v>44</v>
      </c>
    </row>
    <row r="4" spans="2:46" ht="24.95" customHeight="1" x14ac:dyDescent="0.2">
      <c r="B4" s="12"/>
      <c r="D4" s="13" t="s">
        <v>45</v>
      </c>
      <c r="L4" s="12"/>
      <c r="M4" s="37" t="s">
        <v>5</v>
      </c>
      <c r="AT4" s="9" t="s">
        <v>1</v>
      </c>
    </row>
    <row r="5" spans="2:46" ht="6.95" customHeight="1" x14ac:dyDescent="0.2">
      <c r="B5" s="12"/>
      <c r="L5" s="12"/>
    </row>
    <row r="6" spans="2:46" ht="12" customHeight="1" x14ac:dyDescent="0.2">
      <c r="B6" s="12"/>
      <c r="D6" s="15" t="s">
        <v>6</v>
      </c>
      <c r="L6" s="12"/>
    </row>
    <row r="7" spans="2:46" ht="28.5" customHeight="1" x14ac:dyDescent="0.2">
      <c r="B7" s="12"/>
      <c r="E7" s="162" t="s">
        <v>1409</v>
      </c>
      <c r="F7" s="163"/>
      <c r="G7" s="163"/>
      <c r="H7" s="163"/>
      <c r="L7" s="12"/>
    </row>
    <row r="8" spans="2:46" s="1" customFormat="1" ht="12" customHeight="1" x14ac:dyDescent="0.2">
      <c r="B8" s="18"/>
      <c r="D8" s="15" t="s">
        <v>46</v>
      </c>
      <c r="I8" s="38"/>
      <c r="L8" s="18"/>
    </row>
    <row r="9" spans="2:46" s="1" customFormat="1" ht="36.950000000000003" customHeight="1" x14ac:dyDescent="0.2">
      <c r="B9" s="18"/>
      <c r="E9" s="160" t="s">
        <v>47</v>
      </c>
      <c r="F9" s="161"/>
      <c r="G9" s="161"/>
      <c r="H9" s="161"/>
      <c r="I9" s="38"/>
      <c r="L9" s="18"/>
    </row>
    <row r="10" spans="2:46" s="1" customFormat="1" x14ac:dyDescent="0.2">
      <c r="B10" s="18"/>
      <c r="I10" s="38"/>
      <c r="L10" s="18"/>
    </row>
    <row r="11" spans="2:46" s="1" customFormat="1" ht="12" customHeight="1" x14ac:dyDescent="0.2">
      <c r="B11" s="18"/>
      <c r="D11" s="15" t="s">
        <v>7</v>
      </c>
      <c r="F11" s="14" t="s">
        <v>1364</v>
      </c>
      <c r="I11" s="39" t="s">
        <v>8</v>
      </c>
      <c r="J11" s="14" t="s">
        <v>0</v>
      </c>
      <c r="L11" s="18"/>
    </row>
    <row r="12" spans="2:46" s="1" customFormat="1" ht="12" customHeight="1" x14ac:dyDescent="0.2">
      <c r="B12" s="18"/>
      <c r="D12" s="15" t="s">
        <v>9</v>
      </c>
      <c r="F12" s="14" t="s">
        <v>10</v>
      </c>
      <c r="I12" s="39" t="s">
        <v>11</v>
      </c>
      <c r="J12" s="16" t="s">
        <v>17</v>
      </c>
      <c r="L12" s="18"/>
    </row>
    <row r="13" spans="2:46" s="1" customFormat="1" ht="10.9" customHeight="1" x14ac:dyDescent="0.2">
      <c r="B13" s="18"/>
      <c r="I13" s="38"/>
      <c r="L13" s="18"/>
    </row>
    <row r="14" spans="2:46" s="1" customFormat="1" ht="12" customHeight="1" x14ac:dyDescent="0.2">
      <c r="B14" s="18"/>
      <c r="D14" s="15" t="s">
        <v>12</v>
      </c>
      <c r="I14" s="39" t="s">
        <v>13</v>
      </c>
      <c r="J14" s="14" t="s">
        <v>0</v>
      </c>
      <c r="L14" s="18"/>
    </row>
    <row r="15" spans="2:46" s="1" customFormat="1" ht="18" customHeight="1" x14ac:dyDescent="0.2">
      <c r="B15" s="18"/>
      <c r="E15" s="14" t="s">
        <v>14</v>
      </c>
      <c r="I15" s="39" t="s">
        <v>15</v>
      </c>
      <c r="J15" s="14" t="s">
        <v>0</v>
      </c>
      <c r="L15" s="18"/>
    </row>
    <row r="16" spans="2:46" s="1" customFormat="1" ht="6.95" customHeight="1" x14ac:dyDescent="0.2">
      <c r="B16" s="18"/>
      <c r="I16" s="38"/>
      <c r="L16" s="18"/>
    </row>
    <row r="17" spans="2:12" s="1" customFormat="1" ht="12" customHeight="1" x14ac:dyDescent="0.2">
      <c r="B17" s="18"/>
      <c r="D17" s="15" t="s">
        <v>16</v>
      </c>
      <c r="I17" s="39" t="s">
        <v>13</v>
      </c>
      <c r="J17" s="16" t="s">
        <v>17</v>
      </c>
      <c r="L17" s="18"/>
    </row>
    <row r="18" spans="2:12" s="1" customFormat="1" ht="18" customHeight="1" x14ac:dyDescent="0.2">
      <c r="B18" s="18"/>
      <c r="E18" s="166" t="s">
        <v>17</v>
      </c>
      <c r="F18" s="167"/>
      <c r="G18" s="167"/>
      <c r="H18" s="167"/>
      <c r="I18" s="39" t="s">
        <v>15</v>
      </c>
      <c r="J18" s="16" t="s">
        <v>17</v>
      </c>
      <c r="L18" s="18"/>
    </row>
    <row r="19" spans="2:12" s="1" customFormat="1" ht="6.95" customHeight="1" x14ac:dyDescent="0.2">
      <c r="B19" s="18"/>
      <c r="I19" s="38"/>
      <c r="L19" s="18"/>
    </row>
    <row r="20" spans="2:12" s="1" customFormat="1" ht="12" customHeight="1" x14ac:dyDescent="0.2">
      <c r="B20" s="18"/>
      <c r="D20" s="15" t="s">
        <v>18</v>
      </c>
      <c r="I20" s="39" t="s">
        <v>13</v>
      </c>
      <c r="J20" s="14" t="s">
        <v>0</v>
      </c>
      <c r="L20" s="18"/>
    </row>
    <row r="21" spans="2:12" s="1" customFormat="1" ht="18" customHeight="1" x14ac:dyDescent="0.2">
      <c r="B21" s="18"/>
      <c r="E21" s="14" t="s">
        <v>19</v>
      </c>
      <c r="I21" s="39" t="s">
        <v>15</v>
      </c>
      <c r="J21" s="14" t="s">
        <v>0</v>
      </c>
      <c r="L21" s="18"/>
    </row>
    <row r="22" spans="2:12" s="1" customFormat="1" ht="6.95" customHeight="1" x14ac:dyDescent="0.2">
      <c r="B22" s="18"/>
      <c r="I22" s="38"/>
      <c r="L22" s="18"/>
    </row>
    <row r="23" spans="2:12" s="1" customFormat="1" ht="12" customHeight="1" x14ac:dyDescent="0.2">
      <c r="B23" s="18"/>
      <c r="D23" s="15" t="s">
        <v>21</v>
      </c>
      <c r="I23" s="39" t="s">
        <v>13</v>
      </c>
      <c r="J23" s="14"/>
      <c r="L23" s="18"/>
    </row>
    <row r="24" spans="2:12" s="1" customFormat="1" ht="18" customHeight="1" x14ac:dyDescent="0.2">
      <c r="B24" s="18"/>
      <c r="E24" s="14"/>
      <c r="I24" s="39" t="s">
        <v>15</v>
      </c>
      <c r="J24" s="14"/>
      <c r="L24" s="18"/>
    </row>
    <row r="25" spans="2:12" s="1" customFormat="1" ht="6.95" customHeight="1" x14ac:dyDescent="0.2">
      <c r="B25" s="18"/>
      <c r="I25" s="38"/>
      <c r="L25" s="18"/>
    </row>
    <row r="26" spans="2:12" s="1" customFormat="1" ht="12" customHeight="1" x14ac:dyDescent="0.2">
      <c r="B26" s="18"/>
      <c r="D26" s="15" t="s">
        <v>22</v>
      </c>
      <c r="I26" s="38"/>
      <c r="L26" s="18"/>
    </row>
    <row r="27" spans="2:12" s="2" customFormat="1" ht="16.5" customHeight="1" x14ac:dyDescent="0.2">
      <c r="B27" s="40"/>
      <c r="E27" s="168" t="s">
        <v>0</v>
      </c>
      <c r="F27" s="168"/>
      <c r="G27" s="168"/>
      <c r="H27" s="168"/>
      <c r="I27" s="41"/>
      <c r="L27" s="40"/>
    </row>
    <row r="28" spans="2:12" s="1" customFormat="1" ht="6.95" customHeight="1" x14ac:dyDescent="0.2">
      <c r="B28" s="18"/>
      <c r="I28" s="38"/>
      <c r="L28" s="18"/>
    </row>
    <row r="29" spans="2:12" s="1" customFormat="1" ht="6.95" customHeight="1" x14ac:dyDescent="0.2">
      <c r="B29" s="18"/>
      <c r="D29" s="25"/>
      <c r="E29" s="25"/>
      <c r="F29" s="25"/>
      <c r="G29" s="25"/>
      <c r="H29" s="25"/>
      <c r="I29" s="42"/>
      <c r="J29" s="25"/>
      <c r="K29" s="25"/>
      <c r="L29" s="18"/>
    </row>
    <row r="30" spans="2:12" s="1" customFormat="1" ht="25.35" customHeight="1" x14ac:dyDescent="0.2">
      <c r="B30" s="18"/>
      <c r="D30" s="43" t="s">
        <v>23</v>
      </c>
      <c r="I30" s="38"/>
      <c r="J30" s="34">
        <f>ROUNDUP(J96, 2)</f>
        <v>0</v>
      </c>
      <c r="L30" s="18"/>
    </row>
    <row r="31" spans="2:12" s="1" customFormat="1" ht="6.95" customHeight="1" x14ac:dyDescent="0.2">
      <c r="B31" s="18"/>
      <c r="D31" s="25"/>
      <c r="E31" s="25"/>
      <c r="F31" s="25"/>
      <c r="G31" s="25"/>
      <c r="H31" s="25"/>
      <c r="I31" s="42"/>
      <c r="J31" s="25"/>
      <c r="K31" s="25"/>
      <c r="L31" s="18"/>
    </row>
    <row r="32" spans="2:12" s="1" customFormat="1" ht="14.45" customHeight="1" x14ac:dyDescent="0.2">
      <c r="B32" s="18"/>
      <c r="F32" s="19" t="s">
        <v>25</v>
      </c>
      <c r="I32" s="44" t="s">
        <v>24</v>
      </c>
      <c r="J32" s="19" t="s">
        <v>26</v>
      </c>
      <c r="L32" s="18"/>
    </row>
    <row r="33" spans="2:12" s="1" customFormat="1" ht="14.45" customHeight="1" x14ac:dyDescent="0.2">
      <c r="B33" s="18"/>
      <c r="D33" s="45" t="s">
        <v>27</v>
      </c>
      <c r="E33" s="15" t="s">
        <v>28</v>
      </c>
      <c r="F33" s="46">
        <f>ROUNDUP((SUM(BE96:BE1213)),  2)</f>
        <v>0</v>
      </c>
      <c r="I33" s="47">
        <v>0.21</v>
      </c>
      <c r="J33" s="46">
        <f>ROUNDUP(((SUM(BE96:BE1213))*I33),  2)</f>
        <v>0</v>
      </c>
      <c r="L33" s="18"/>
    </row>
    <row r="34" spans="2:12" s="1" customFormat="1" ht="14.45" customHeight="1" x14ac:dyDescent="0.2">
      <c r="B34" s="18"/>
      <c r="E34" s="15" t="s">
        <v>29</v>
      </c>
      <c r="F34" s="46">
        <f>ROUNDUP((SUM(BF96:BF1213)),  2)</f>
        <v>0</v>
      </c>
      <c r="I34" s="47">
        <v>0.15</v>
      </c>
      <c r="J34" s="46">
        <f>ROUNDUP(((SUM(BF96:BF1213))*I34),  2)</f>
        <v>0</v>
      </c>
      <c r="L34" s="18"/>
    </row>
    <row r="35" spans="2:12" s="1" customFormat="1" ht="14.45" hidden="1" customHeight="1" x14ac:dyDescent="0.2">
      <c r="B35" s="18"/>
      <c r="E35" s="15" t="s">
        <v>30</v>
      </c>
      <c r="F35" s="46">
        <f>ROUNDUP((SUM(BG96:BG1213)),  2)</f>
        <v>0</v>
      </c>
      <c r="I35" s="47">
        <v>0.21</v>
      </c>
      <c r="J35" s="46">
        <f>0</f>
        <v>0</v>
      </c>
      <c r="L35" s="18"/>
    </row>
    <row r="36" spans="2:12" s="1" customFormat="1" ht="14.45" hidden="1" customHeight="1" x14ac:dyDescent="0.2">
      <c r="B36" s="18"/>
      <c r="E36" s="15" t="s">
        <v>31</v>
      </c>
      <c r="F36" s="46">
        <f>ROUNDUP((SUM(BH96:BH1213)),  2)</f>
        <v>0</v>
      </c>
      <c r="I36" s="47">
        <v>0.15</v>
      </c>
      <c r="J36" s="46">
        <f>0</f>
        <v>0</v>
      </c>
      <c r="L36" s="18"/>
    </row>
    <row r="37" spans="2:12" s="1" customFormat="1" ht="14.45" hidden="1" customHeight="1" x14ac:dyDescent="0.2">
      <c r="B37" s="18"/>
      <c r="E37" s="15" t="s">
        <v>32</v>
      </c>
      <c r="F37" s="46">
        <f>ROUNDUP((SUM(BI96:BI1213)),  2)</f>
        <v>0</v>
      </c>
      <c r="I37" s="47">
        <v>0</v>
      </c>
      <c r="J37" s="46">
        <f>0</f>
        <v>0</v>
      </c>
      <c r="L37" s="18"/>
    </row>
    <row r="38" spans="2:12" s="1" customFormat="1" ht="6.95" customHeight="1" x14ac:dyDescent="0.2">
      <c r="B38" s="18"/>
      <c r="I38" s="38"/>
      <c r="L38" s="18"/>
    </row>
    <row r="39" spans="2:12" s="1" customFormat="1" ht="25.35" customHeight="1" x14ac:dyDescent="0.2">
      <c r="B39" s="18"/>
      <c r="C39" s="48"/>
      <c r="D39" s="49" t="s">
        <v>33</v>
      </c>
      <c r="E39" s="28"/>
      <c r="F39" s="28"/>
      <c r="G39" s="50" t="s">
        <v>34</v>
      </c>
      <c r="H39" s="51" t="s">
        <v>35</v>
      </c>
      <c r="I39" s="52"/>
      <c r="J39" s="53">
        <f>SUM(J30:J37)</f>
        <v>0</v>
      </c>
      <c r="K39" s="54"/>
      <c r="L39" s="18"/>
    </row>
    <row r="40" spans="2:12" s="1" customFormat="1" ht="14.45" customHeight="1" x14ac:dyDescent="0.2">
      <c r="B40" s="20"/>
      <c r="C40" s="21"/>
      <c r="D40" s="21"/>
      <c r="E40" s="21"/>
      <c r="F40" s="21"/>
      <c r="G40" s="21"/>
      <c r="H40" s="21"/>
      <c r="I40" s="55"/>
      <c r="J40" s="21"/>
      <c r="K40" s="21"/>
      <c r="L40" s="18"/>
    </row>
    <row r="44" spans="2:12" s="1" customFormat="1" ht="6.95" customHeight="1" x14ac:dyDescent="0.2">
      <c r="B44" s="22"/>
      <c r="C44" s="23"/>
      <c r="D44" s="23"/>
      <c r="E44" s="23"/>
      <c r="F44" s="23"/>
      <c r="G44" s="23"/>
      <c r="H44" s="23"/>
      <c r="I44" s="56"/>
      <c r="J44" s="23"/>
      <c r="K44" s="23"/>
      <c r="L44" s="18"/>
    </row>
    <row r="45" spans="2:12" s="1" customFormat="1" ht="24.95" customHeight="1" x14ac:dyDescent="0.2">
      <c r="B45" s="18"/>
      <c r="C45" s="13" t="s">
        <v>48</v>
      </c>
      <c r="I45" s="38"/>
      <c r="L45" s="18"/>
    </row>
    <row r="46" spans="2:12" s="1" customFormat="1" ht="6.95" customHeight="1" x14ac:dyDescent="0.2">
      <c r="B46" s="18"/>
      <c r="I46" s="38"/>
      <c r="L46" s="18"/>
    </row>
    <row r="47" spans="2:12" s="1" customFormat="1" ht="12" customHeight="1" x14ac:dyDescent="0.2">
      <c r="B47" s="18"/>
      <c r="C47" s="15" t="s">
        <v>6</v>
      </c>
      <c r="I47" s="38"/>
      <c r="L47" s="18"/>
    </row>
    <row r="48" spans="2:12" s="1" customFormat="1" ht="16.5" customHeight="1" x14ac:dyDescent="0.2">
      <c r="B48" s="18"/>
      <c r="E48" s="162" t="str">
        <f>E7</f>
        <v>VŠPJ - oprava obvodových pláštů objektu Tolstého 16, Jihlava, oddíl č.2-Vnější fasády východní a západní</v>
      </c>
      <c r="F48" s="163"/>
      <c r="G48" s="163"/>
      <c r="H48" s="163"/>
      <c r="I48" s="38"/>
      <c r="L48" s="18"/>
    </row>
    <row r="49" spans="2:47" s="1" customFormat="1" ht="12" customHeight="1" x14ac:dyDescent="0.2">
      <c r="B49" s="18"/>
      <c r="C49" s="15" t="s">
        <v>46</v>
      </c>
      <c r="I49" s="38"/>
      <c r="L49" s="18"/>
    </row>
    <row r="50" spans="2:47" s="1" customFormat="1" ht="16.5" customHeight="1" x14ac:dyDescent="0.2">
      <c r="B50" s="18"/>
      <c r="E50" s="160" t="str">
        <f>E9</f>
        <v>SO 01 - Pozemní stavební objekt</v>
      </c>
      <c r="F50" s="161"/>
      <c r="G50" s="161"/>
      <c r="H50" s="161"/>
      <c r="I50" s="38"/>
      <c r="L50" s="18"/>
    </row>
    <row r="51" spans="2:47" s="1" customFormat="1" ht="6.95" customHeight="1" x14ac:dyDescent="0.2">
      <c r="B51" s="18"/>
      <c r="I51" s="38"/>
      <c r="L51" s="18"/>
    </row>
    <row r="52" spans="2:47" s="1" customFormat="1" ht="12" customHeight="1" x14ac:dyDescent="0.2">
      <c r="B52" s="18"/>
      <c r="C52" s="15" t="s">
        <v>9</v>
      </c>
      <c r="F52" s="14" t="str">
        <f>F12</f>
        <v>Jihlava</v>
      </c>
      <c r="I52" s="39" t="s">
        <v>11</v>
      </c>
      <c r="J52" s="24" t="str">
        <f>IF(J12="","",J12)</f>
        <v>Vyplň údaj</v>
      </c>
      <c r="L52" s="18"/>
    </row>
    <row r="53" spans="2:47" s="1" customFormat="1" ht="6.95" customHeight="1" x14ac:dyDescent="0.2">
      <c r="B53" s="18"/>
      <c r="I53" s="38"/>
      <c r="L53" s="18"/>
    </row>
    <row r="54" spans="2:47" s="1" customFormat="1" ht="43.15" customHeight="1" x14ac:dyDescent="0.2">
      <c r="B54" s="18"/>
      <c r="C54" s="15" t="s">
        <v>12</v>
      </c>
      <c r="F54" s="14" t="str">
        <f>E15</f>
        <v>VŠP Jihlava, Tolstého 16, 586 01 Jihlava</v>
      </c>
      <c r="I54" s="39" t="s">
        <v>18</v>
      </c>
      <c r="J54" s="17" t="str">
        <f>E21</f>
        <v>ARTPROJEKT JIHLAVA s.r.o., 586 01 Jihlava</v>
      </c>
      <c r="L54" s="18"/>
    </row>
    <row r="55" spans="2:47" s="1" customFormat="1" ht="15.2" customHeight="1" x14ac:dyDescent="0.2">
      <c r="B55" s="18"/>
      <c r="C55" s="15" t="s">
        <v>16</v>
      </c>
      <c r="F55" s="14" t="str">
        <f>IF(E18="","",E18)</f>
        <v>Vyplň údaj</v>
      </c>
      <c r="I55" s="39" t="s">
        <v>21</v>
      </c>
      <c r="J55" s="17">
        <f>E24</f>
        <v>0</v>
      </c>
      <c r="L55" s="18"/>
    </row>
    <row r="56" spans="2:47" s="1" customFormat="1" ht="10.35" customHeight="1" x14ac:dyDescent="0.2">
      <c r="B56" s="18"/>
      <c r="I56" s="38"/>
      <c r="L56" s="18"/>
    </row>
    <row r="57" spans="2:47" s="1" customFormat="1" ht="29.25" customHeight="1" x14ac:dyDescent="0.2">
      <c r="B57" s="18"/>
      <c r="C57" s="57" t="s">
        <v>49</v>
      </c>
      <c r="D57" s="48"/>
      <c r="E57" s="48"/>
      <c r="F57" s="48"/>
      <c r="G57" s="48"/>
      <c r="H57" s="48"/>
      <c r="I57" s="58"/>
      <c r="J57" s="59" t="s">
        <v>50</v>
      </c>
      <c r="K57" s="48"/>
      <c r="L57" s="18"/>
    </row>
    <row r="58" spans="2:47" s="1" customFormat="1" ht="10.35" customHeight="1" x14ac:dyDescent="0.2">
      <c r="B58" s="18"/>
      <c r="I58" s="38"/>
      <c r="L58" s="18"/>
    </row>
    <row r="59" spans="2:47" s="1" customFormat="1" ht="22.9" customHeight="1" x14ac:dyDescent="0.2">
      <c r="B59" s="18"/>
      <c r="C59" s="60" t="s">
        <v>39</v>
      </c>
      <c r="I59" s="38"/>
      <c r="J59" s="34">
        <f>J96</f>
        <v>0</v>
      </c>
      <c r="L59" s="18"/>
      <c r="AU59" s="9" t="s">
        <v>51</v>
      </c>
    </row>
    <row r="60" spans="2:47" s="3" customFormat="1" ht="24.95" customHeight="1" x14ac:dyDescent="0.2">
      <c r="B60" s="61"/>
      <c r="D60" s="62" t="s">
        <v>52</v>
      </c>
      <c r="E60" s="63"/>
      <c r="F60" s="63"/>
      <c r="G60" s="63"/>
      <c r="H60" s="63"/>
      <c r="I60" s="64"/>
      <c r="J60" s="65">
        <f>J97</f>
        <v>0</v>
      </c>
      <c r="L60" s="61"/>
    </row>
    <row r="61" spans="2:47" s="4" customFormat="1" ht="19.899999999999999" customHeight="1" x14ac:dyDescent="0.2">
      <c r="B61" s="66"/>
      <c r="D61" s="67" t="s">
        <v>53</v>
      </c>
      <c r="E61" s="68"/>
      <c r="F61" s="68"/>
      <c r="G61" s="68"/>
      <c r="H61" s="68"/>
      <c r="I61" s="69"/>
      <c r="J61" s="70">
        <f>J98</f>
        <v>0</v>
      </c>
      <c r="L61" s="66"/>
    </row>
    <row r="62" spans="2:47" s="4" customFormat="1" ht="19.899999999999999" customHeight="1" x14ac:dyDescent="0.2">
      <c r="B62" s="66"/>
      <c r="D62" s="67" t="s">
        <v>54</v>
      </c>
      <c r="E62" s="68"/>
      <c r="F62" s="68"/>
      <c r="G62" s="68"/>
      <c r="H62" s="68"/>
      <c r="I62" s="69"/>
      <c r="J62" s="70">
        <f>J143</f>
        <v>0</v>
      </c>
      <c r="L62" s="66"/>
    </row>
    <row r="63" spans="2:47" s="4" customFormat="1" ht="19.899999999999999" customHeight="1" x14ac:dyDescent="0.2">
      <c r="B63" s="66"/>
      <c r="D63" s="67" t="s">
        <v>55</v>
      </c>
      <c r="E63" s="68"/>
      <c r="F63" s="68"/>
      <c r="G63" s="68"/>
      <c r="H63" s="68"/>
      <c r="I63" s="69"/>
      <c r="J63" s="70">
        <f>J159</f>
        <v>0</v>
      </c>
      <c r="L63" s="66"/>
    </row>
    <row r="64" spans="2:47" s="4" customFormat="1" ht="19.899999999999999" customHeight="1" x14ac:dyDescent="0.2">
      <c r="B64" s="66"/>
      <c r="D64" s="67" t="s">
        <v>56</v>
      </c>
      <c r="E64" s="68"/>
      <c r="F64" s="68"/>
      <c r="G64" s="68"/>
      <c r="H64" s="68"/>
      <c r="I64" s="69"/>
      <c r="J64" s="70">
        <f>J168</f>
        <v>0</v>
      </c>
      <c r="L64" s="66"/>
    </row>
    <row r="65" spans="2:12" s="4" customFormat="1" ht="19.899999999999999" customHeight="1" x14ac:dyDescent="0.2">
      <c r="B65" s="66"/>
      <c r="D65" s="67" t="s">
        <v>57</v>
      </c>
      <c r="E65" s="68"/>
      <c r="F65" s="68"/>
      <c r="G65" s="68"/>
      <c r="H65" s="68"/>
      <c r="I65" s="69"/>
      <c r="J65" s="70">
        <f>J173</f>
        <v>0</v>
      </c>
      <c r="L65" s="66"/>
    </row>
    <row r="66" spans="2:12" s="4" customFormat="1" ht="19.899999999999999" customHeight="1" x14ac:dyDescent="0.2">
      <c r="B66" s="66"/>
      <c r="D66" s="67" t="s">
        <v>58</v>
      </c>
      <c r="E66" s="68"/>
      <c r="F66" s="68"/>
      <c r="G66" s="68"/>
      <c r="H66" s="68"/>
      <c r="I66" s="69"/>
      <c r="J66" s="70">
        <f>J246</f>
        <v>0</v>
      </c>
      <c r="L66" s="66"/>
    </row>
    <row r="67" spans="2:12" s="4" customFormat="1" ht="19.899999999999999" customHeight="1" x14ac:dyDescent="0.2">
      <c r="B67" s="66"/>
      <c r="D67" s="67" t="s">
        <v>59</v>
      </c>
      <c r="E67" s="68"/>
      <c r="F67" s="68"/>
      <c r="G67" s="68"/>
      <c r="H67" s="68"/>
      <c r="I67" s="69"/>
      <c r="J67" s="70">
        <f>J253</f>
        <v>0</v>
      </c>
      <c r="L67" s="66"/>
    </row>
    <row r="68" spans="2:12" s="4" customFormat="1" ht="14.85" customHeight="1" x14ac:dyDescent="0.2">
      <c r="B68" s="66"/>
      <c r="D68" s="67" t="s">
        <v>60</v>
      </c>
      <c r="E68" s="68"/>
      <c r="F68" s="68"/>
      <c r="G68" s="68"/>
      <c r="H68" s="68"/>
      <c r="I68" s="69"/>
      <c r="J68" s="70">
        <f>J309</f>
        <v>0</v>
      </c>
      <c r="L68" s="66"/>
    </row>
    <row r="69" spans="2:12" s="3" customFormat="1" ht="24.95" customHeight="1" x14ac:dyDescent="0.2">
      <c r="B69" s="61"/>
      <c r="D69" s="62" t="s">
        <v>61</v>
      </c>
      <c r="E69" s="63"/>
      <c r="F69" s="63"/>
      <c r="G69" s="63"/>
      <c r="H69" s="63"/>
      <c r="I69" s="64"/>
      <c r="J69" s="65">
        <f>J337</f>
        <v>0</v>
      </c>
      <c r="L69" s="61"/>
    </row>
    <row r="70" spans="2:12" s="4" customFormat="1" ht="19.899999999999999" customHeight="1" x14ac:dyDescent="0.2">
      <c r="B70" s="66"/>
      <c r="D70" s="67" t="s">
        <v>62</v>
      </c>
      <c r="E70" s="68"/>
      <c r="F70" s="68"/>
      <c r="G70" s="68"/>
      <c r="H70" s="68"/>
      <c r="I70" s="69"/>
      <c r="J70" s="70">
        <f>J338</f>
        <v>0</v>
      </c>
      <c r="L70" s="66"/>
    </row>
    <row r="71" spans="2:12" s="4" customFormat="1" ht="19.899999999999999" customHeight="1" x14ac:dyDescent="0.2">
      <c r="B71" s="66"/>
      <c r="D71" s="67" t="s">
        <v>63</v>
      </c>
      <c r="E71" s="68"/>
      <c r="F71" s="68"/>
      <c r="G71" s="68"/>
      <c r="H71" s="68"/>
      <c r="I71" s="69"/>
      <c r="J71" s="70">
        <f>J348</f>
        <v>0</v>
      </c>
      <c r="L71" s="66"/>
    </row>
    <row r="72" spans="2:12" s="4" customFormat="1" ht="19.899999999999999" customHeight="1" x14ac:dyDescent="0.2">
      <c r="B72" s="66"/>
      <c r="D72" s="67" t="s">
        <v>64</v>
      </c>
      <c r="E72" s="68"/>
      <c r="F72" s="68"/>
      <c r="G72" s="68"/>
      <c r="H72" s="68"/>
      <c r="I72" s="69"/>
      <c r="J72" s="70">
        <f>J355</f>
        <v>0</v>
      </c>
      <c r="L72" s="66"/>
    </row>
    <row r="73" spans="2:12" s="4" customFormat="1" ht="19.899999999999999" customHeight="1" x14ac:dyDescent="0.2">
      <c r="B73" s="66"/>
      <c r="D73" s="67" t="s">
        <v>65</v>
      </c>
      <c r="E73" s="68"/>
      <c r="F73" s="68"/>
      <c r="G73" s="68"/>
      <c r="H73" s="68"/>
      <c r="I73" s="69"/>
      <c r="J73" s="70">
        <f>J609</f>
        <v>0</v>
      </c>
      <c r="L73" s="66"/>
    </row>
    <row r="74" spans="2:12" s="4" customFormat="1" ht="19.899999999999999" customHeight="1" x14ac:dyDescent="0.2">
      <c r="B74" s="66"/>
      <c r="D74" s="67" t="s">
        <v>66</v>
      </c>
      <c r="E74" s="68"/>
      <c r="F74" s="68"/>
      <c r="G74" s="68"/>
      <c r="H74" s="68"/>
      <c r="I74" s="69"/>
      <c r="J74" s="70">
        <f>J1166</f>
        <v>0</v>
      </c>
      <c r="L74" s="66"/>
    </row>
    <row r="75" spans="2:12" s="4" customFormat="1" ht="19.899999999999999" customHeight="1" x14ac:dyDescent="0.2">
      <c r="B75" s="66"/>
      <c r="D75" s="67" t="s">
        <v>67</v>
      </c>
      <c r="E75" s="68"/>
      <c r="F75" s="68"/>
      <c r="G75" s="68"/>
      <c r="H75" s="68"/>
      <c r="I75" s="69"/>
      <c r="J75" s="70">
        <f>J1170</f>
        <v>0</v>
      </c>
      <c r="L75" s="66"/>
    </row>
    <row r="76" spans="2:12" s="4" customFormat="1" ht="19.899999999999999" customHeight="1" x14ac:dyDescent="0.2">
      <c r="B76" s="66"/>
      <c r="D76" s="67" t="s">
        <v>68</v>
      </c>
      <c r="E76" s="68"/>
      <c r="F76" s="68"/>
      <c r="G76" s="68"/>
      <c r="H76" s="68"/>
      <c r="I76" s="69"/>
      <c r="J76" s="70">
        <f>J1178</f>
        <v>0</v>
      </c>
      <c r="L76" s="66"/>
    </row>
    <row r="77" spans="2:12" s="1" customFormat="1" ht="21.75" customHeight="1" x14ac:dyDescent="0.2">
      <c r="B77" s="18"/>
      <c r="I77" s="38"/>
      <c r="L77" s="18"/>
    </row>
    <row r="78" spans="2:12" s="1" customFormat="1" ht="6.95" customHeight="1" x14ac:dyDescent="0.2">
      <c r="B78" s="20"/>
      <c r="C78" s="21"/>
      <c r="D78" s="21"/>
      <c r="E78" s="21"/>
      <c r="F78" s="21"/>
      <c r="G78" s="21"/>
      <c r="H78" s="21"/>
      <c r="I78" s="55"/>
      <c r="J78" s="21"/>
      <c r="K78" s="21"/>
      <c r="L78" s="18"/>
    </row>
    <row r="82" spans="2:63" s="1" customFormat="1" ht="6.95" customHeight="1" x14ac:dyDescent="0.2">
      <c r="B82" s="22"/>
      <c r="C82" s="23"/>
      <c r="D82" s="23"/>
      <c r="E82" s="23"/>
      <c r="F82" s="23"/>
      <c r="G82" s="23"/>
      <c r="H82" s="23"/>
      <c r="I82" s="56"/>
      <c r="J82" s="23"/>
      <c r="K82" s="23"/>
      <c r="L82" s="18"/>
    </row>
    <row r="83" spans="2:63" s="1" customFormat="1" ht="24.95" customHeight="1" x14ac:dyDescent="0.2">
      <c r="B83" s="18"/>
      <c r="C83" s="13" t="s">
        <v>69</v>
      </c>
      <c r="I83" s="38"/>
      <c r="L83" s="18"/>
    </row>
    <row r="84" spans="2:63" s="1" customFormat="1" ht="6.95" customHeight="1" x14ac:dyDescent="0.2">
      <c r="B84" s="18"/>
      <c r="I84" s="38"/>
      <c r="L84" s="18"/>
    </row>
    <row r="85" spans="2:63" s="1" customFormat="1" ht="12" customHeight="1" x14ac:dyDescent="0.2">
      <c r="B85" s="18"/>
      <c r="C85" s="15" t="s">
        <v>6</v>
      </c>
      <c r="I85" s="38"/>
      <c r="L85" s="18"/>
    </row>
    <row r="86" spans="2:63" s="1" customFormat="1" ht="16.5" customHeight="1" x14ac:dyDescent="0.2">
      <c r="B86" s="18"/>
      <c r="E86" s="162" t="str">
        <f>E7</f>
        <v>VŠPJ - oprava obvodových pláštů objektu Tolstého 16, Jihlava, oddíl č.2-Vnější fasády východní a západní</v>
      </c>
      <c r="F86" s="163"/>
      <c r="G86" s="163"/>
      <c r="H86" s="163"/>
      <c r="I86" s="38"/>
      <c r="L86" s="18"/>
    </row>
    <row r="87" spans="2:63" s="1" customFormat="1" ht="12" customHeight="1" x14ac:dyDescent="0.2">
      <c r="B87" s="18"/>
      <c r="C87" s="15" t="s">
        <v>46</v>
      </c>
      <c r="I87" s="38"/>
      <c r="L87" s="18"/>
    </row>
    <row r="88" spans="2:63" s="1" customFormat="1" ht="16.5" customHeight="1" x14ac:dyDescent="0.2">
      <c r="B88" s="18"/>
      <c r="E88" s="160" t="str">
        <f>E9</f>
        <v>SO 01 - Pozemní stavební objekt</v>
      </c>
      <c r="F88" s="161"/>
      <c r="G88" s="161"/>
      <c r="H88" s="161"/>
      <c r="I88" s="38"/>
      <c r="L88" s="18"/>
    </row>
    <row r="89" spans="2:63" s="1" customFormat="1" ht="6.95" customHeight="1" x14ac:dyDescent="0.2">
      <c r="B89" s="18"/>
      <c r="I89" s="38"/>
      <c r="L89" s="18"/>
    </row>
    <row r="90" spans="2:63" s="1" customFormat="1" ht="12" customHeight="1" x14ac:dyDescent="0.2">
      <c r="B90" s="18"/>
      <c r="C90" s="15" t="s">
        <v>9</v>
      </c>
      <c r="F90" s="14" t="str">
        <f>F12</f>
        <v>Jihlava</v>
      </c>
      <c r="I90" s="39" t="s">
        <v>11</v>
      </c>
      <c r="J90" s="24" t="str">
        <f>IF(J12="","",J12)</f>
        <v>Vyplň údaj</v>
      </c>
      <c r="L90" s="18"/>
    </row>
    <row r="91" spans="2:63" s="1" customFormat="1" ht="6.95" customHeight="1" x14ac:dyDescent="0.2">
      <c r="B91" s="18"/>
      <c r="I91" s="38"/>
      <c r="L91" s="18"/>
    </row>
    <row r="92" spans="2:63" s="1" customFormat="1" ht="43.15" customHeight="1" x14ac:dyDescent="0.2">
      <c r="B92" s="18"/>
      <c r="C92" s="15" t="s">
        <v>12</v>
      </c>
      <c r="F92" s="14" t="str">
        <f>E15</f>
        <v>VŠP Jihlava, Tolstého 16, 586 01 Jihlava</v>
      </c>
      <c r="I92" s="39" t="s">
        <v>18</v>
      </c>
      <c r="J92" s="17" t="str">
        <f>E21</f>
        <v>ARTPROJEKT JIHLAVA s.r.o., 586 01 Jihlava</v>
      </c>
      <c r="L92" s="18"/>
    </row>
    <row r="93" spans="2:63" s="1" customFormat="1" ht="15.2" customHeight="1" x14ac:dyDescent="0.2">
      <c r="B93" s="18"/>
      <c r="C93" s="15" t="s">
        <v>16</v>
      </c>
      <c r="F93" s="14" t="str">
        <f>IF(E18="","",E18)</f>
        <v>Vyplň údaj</v>
      </c>
      <c r="I93" s="39" t="s">
        <v>21</v>
      </c>
      <c r="J93" s="17">
        <f>E24</f>
        <v>0</v>
      </c>
      <c r="L93" s="18"/>
    </row>
    <row r="94" spans="2:63" s="1" customFormat="1" ht="10.35" customHeight="1" x14ac:dyDescent="0.2">
      <c r="B94" s="18"/>
      <c r="I94" s="38"/>
      <c r="L94" s="18"/>
    </row>
    <row r="95" spans="2:63" s="5" customFormat="1" ht="29.25" customHeight="1" x14ac:dyDescent="0.2">
      <c r="B95" s="71"/>
      <c r="C95" s="72" t="s">
        <v>70</v>
      </c>
      <c r="D95" s="73" t="s">
        <v>38</v>
      </c>
      <c r="E95" s="73" t="s">
        <v>36</v>
      </c>
      <c r="F95" s="73" t="s">
        <v>37</v>
      </c>
      <c r="G95" s="73" t="s">
        <v>71</v>
      </c>
      <c r="H95" s="73" t="s">
        <v>72</v>
      </c>
      <c r="I95" s="74" t="s">
        <v>73</v>
      </c>
      <c r="J95" s="73" t="s">
        <v>50</v>
      </c>
      <c r="K95" s="75" t="s">
        <v>74</v>
      </c>
      <c r="L95" s="71"/>
      <c r="M95" s="29" t="s">
        <v>0</v>
      </c>
      <c r="N95" s="30" t="s">
        <v>27</v>
      </c>
      <c r="O95" s="30" t="s">
        <v>75</v>
      </c>
      <c r="P95" s="30" t="s">
        <v>76</v>
      </c>
      <c r="Q95" s="30" t="s">
        <v>77</v>
      </c>
      <c r="R95" s="30" t="s">
        <v>78</v>
      </c>
      <c r="S95" s="30" t="s">
        <v>79</v>
      </c>
      <c r="T95" s="31" t="s">
        <v>80</v>
      </c>
    </row>
    <row r="96" spans="2:63" s="1" customFormat="1" ht="22.9" customHeight="1" x14ac:dyDescent="0.25">
      <c r="B96" s="18"/>
      <c r="C96" s="33" t="s">
        <v>81</v>
      </c>
      <c r="I96" s="38"/>
      <c r="J96" s="76">
        <f>BK96</f>
        <v>0</v>
      </c>
      <c r="L96" s="18"/>
      <c r="M96" s="32"/>
      <c r="N96" s="25"/>
      <c r="O96" s="25"/>
      <c r="P96" s="77">
        <f>P97+P337</f>
        <v>0</v>
      </c>
      <c r="Q96" s="25"/>
      <c r="R96" s="77">
        <f>R97+R337</f>
        <v>175.35237676000003</v>
      </c>
      <c r="S96" s="25"/>
      <c r="T96" s="78">
        <f>T97+T337</f>
        <v>144.60442551</v>
      </c>
      <c r="AT96" s="9" t="s">
        <v>40</v>
      </c>
      <c r="AU96" s="9" t="s">
        <v>51</v>
      </c>
      <c r="BK96" s="79">
        <f>BK97+BK337</f>
        <v>0</v>
      </c>
    </row>
    <row r="97" spans="2:65" s="6" customFormat="1" ht="25.9" customHeight="1" x14ac:dyDescent="0.2">
      <c r="B97" s="80"/>
      <c r="D97" s="81" t="s">
        <v>40</v>
      </c>
      <c r="E97" s="82" t="s">
        <v>82</v>
      </c>
      <c r="F97" s="82" t="s">
        <v>83</v>
      </c>
      <c r="I97" s="83"/>
      <c r="J97" s="84">
        <f>BK97</f>
        <v>0</v>
      </c>
      <c r="L97" s="80"/>
      <c r="M97" s="85"/>
      <c r="N97" s="86"/>
      <c r="O97" s="86"/>
      <c r="P97" s="87">
        <f>P98+P143+P159+P168+P173+P246+P253</f>
        <v>0</v>
      </c>
      <c r="Q97" s="86"/>
      <c r="R97" s="87">
        <f>R98+R143+R159+R168+R173+R246+R253</f>
        <v>160.59308798000004</v>
      </c>
      <c r="S97" s="86"/>
      <c r="T97" s="88">
        <f>T98+T143+T159+T168+T173+T246+T253</f>
        <v>143.28109720999998</v>
      </c>
      <c r="AR97" s="81" t="s">
        <v>42</v>
      </c>
      <c r="AT97" s="89" t="s">
        <v>40</v>
      </c>
      <c r="AU97" s="89" t="s">
        <v>41</v>
      </c>
      <c r="AY97" s="81" t="s">
        <v>84</v>
      </c>
      <c r="BK97" s="90">
        <f>BK98+BK143+BK159+BK168+BK173+BK246+BK253</f>
        <v>0</v>
      </c>
    </row>
    <row r="98" spans="2:65" s="6" customFormat="1" ht="22.9" customHeight="1" x14ac:dyDescent="0.2">
      <c r="B98" s="80"/>
      <c r="D98" s="81" t="s">
        <v>40</v>
      </c>
      <c r="E98" s="91" t="s">
        <v>42</v>
      </c>
      <c r="F98" s="91" t="s">
        <v>85</v>
      </c>
      <c r="I98" s="83"/>
      <c r="J98" s="92">
        <f>BK98</f>
        <v>0</v>
      </c>
      <c r="L98" s="80"/>
      <c r="M98" s="85"/>
      <c r="N98" s="86"/>
      <c r="O98" s="86"/>
      <c r="P98" s="87">
        <f>SUM(P99:P142)</f>
        <v>0</v>
      </c>
      <c r="Q98" s="86"/>
      <c r="R98" s="87">
        <f>SUM(R99:R142)</f>
        <v>13.781527000000001</v>
      </c>
      <c r="S98" s="86"/>
      <c r="T98" s="88">
        <f>SUM(T99:T142)</f>
        <v>37.207500000000003</v>
      </c>
      <c r="AR98" s="81" t="s">
        <v>42</v>
      </c>
      <c r="AT98" s="89" t="s">
        <v>40</v>
      </c>
      <c r="AU98" s="89" t="s">
        <v>42</v>
      </c>
      <c r="AY98" s="81" t="s">
        <v>84</v>
      </c>
      <c r="BK98" s="90">
        <f>SUM(BK99:BK142)</f>
        <v>0</v>
      </c>
    </row>
    <row r="99" spans="2:65" s="1" customFormat="1" ht="24" customHeight="1" x14ac:dyDescent="0.2">
      <c r="B99" s="93"/>
      <c r="C99" s="94" t="s">
        <v>42</v>
      </c>
      <c r="D99" s="94" t="s">
        <v>86</v>
      </c>
      <c r="E99" s="95" t="s">
        <v>87</v>
      </c>
      <c r="F99" s="96" t="s">
        <v>88</v>
      </c>
      <c r="G99" s="97" t="s">
        <v>89</v>
      </c>
      <c r="H99" s="98">
        <v>34.1</v>
      </c>
      <c r="I99" s="99"/>
      <c r="J99" s="100">
        <f>ROUND(I99*H99,2)</f>
        <v>0</v>
      </c>
      <c r="K99" s="96" t="s">
        <v>90</v>
      </c>
      <c r="L99" s="18"/>
      <c r="M99" s="101" t="s">
        <v>0</v>
      </c>
      <c r="N99" s="102" t="s">
        <v>28</v>
      </c>
      <c r="O99" s="26"/>
      <c r="P99" s="103">
        <f>O99*H99</f>
        <v>0</v>
      </c>
      <c r="Q99" s="103">
        <v>0</v>
      </c>
      <c r="R99" s="103">
        <f>Q99*H99</f>
        <v>0</v>
      </c>
      <c r="S99" s="103">
        <v>0.255</v>
      </c>
      <c r="T99" s="104">
        <f>S99*H99</f>
        <v>8.6955000000000009</v>
      </c>
      <c r="AR99" s="105" t="s">
        <v>91</v>
      </c>
      <c r="AT99" s="105" t="s">
        <v>86</v>
      </c>
      <c r="AU99" s="105" t="s">
        <v>44</v>
      </c>
      <c r="AY99" s="9" t="s">
        <v>84</v>
      </c>
      <c r="BE99" s="106">
        <f>IF(N99="základní",J99,0)</f>
        <v>0</v>
      </c>
      <c r="BF99" s="106">
        <f>IF(N99="snížená",J99,0)</f>
        <v>0</v>
      </c>
      <c r="BG99" s="106">
        <f>IF(N99="zákl. přenesená",J99,0)</f>
        <v>0</v>
      </c>
      <c r="BH99" s="106">
        <f>IF(N99="sníž. přenesená",J99,0)</f>
        <v>0</v>
      </c>
      <c r="BI99" s="106">
        <f>IF(N99="nulová",J99,0)</f>
        <v>0</v>
      </c>
      <c r="BJ99" s="9" t="s">
        <v>42</v>
      </c>
      <c r="BK99" s="106">
        <f>ROUND(I99*H99,2)</f>
        <v>0</v>
      </c>
      <c r="BL99" s="9" t="s">
        <v>91</v>
      </c>
      <c r="BM99" s="105" t="s">
        <v>92</v>
      </c>
    </row>
    <row r="100" spans="2:65" s="1" customFormat="1" ht="58.5" x14ac:dyDescent="0.2">
      <c r="B100" s="18"/>
      <c r="D100" s="107" t="s">
        <v>93</v>
      </c>
      <c r="F100" s="108" t="s">
        <v>94</v>
      </c>
      <c r="I100" s="38"/>
      <c r="L100" s="18"/>
      <c r="M100" s="109"/>
      <c r="N100" s="26"/>
      <c r="O100" s="26"/>
      <c r="P100" s="26"/>
      <c r="Q100" s="26"/>
      <c r="R100" s="26"/>
      <c r="S100" s="26"/>
      <c r="T100" s="27"/>
      <c r="AT100" s="9" t="s">
        <v>93</v>
      </c>
      <c r="AU100" s="9" t="s">
        <v>44</v>
      </c>
    </row>
    <row r="101" spans="2:65" s="7" customFormat="1" ht="33.75" x14ac:dyDescent="0.2">
      <c r="B101" s="110"/>
      <c r="D101" s="107" t="s">
        <v>95</v>
      </c>
      <c r="E101" s="111" t="s">
        <v>0</v>
      </c>
      <c r="F101" s="112" t="s">
        <v>96</v>
      </c>
      <c r="H101" s="113"/>
      <c r="I101" s="114"/>
      <c r="L101" s="110"/>
      <c r="M101" s="115"/>
      <c r="N101" s="116"/>
      <c r="O101" s="116"/>
      <c r="P101" s="116"/>
      <c r="Q101" s="116"/>
      <c r="R101" s="116"/>
      <c r="S101" s="116"/>
      <c r="T101" s="117"/>
      <c r="AT101" s="111" t="s">
        <v>95</v>
      </c>
      <c r="AU101" s="111" t="s">
        <v>44</v>
      </c>
      <c r="AV101" s="7" t="s">
        <v>44</v>
      </c>
      <c r="AW101" s="7" t="s">
        <v>20</v>
      </c>
      <c r="AX101" s="7" t="s">
        <v>41</v>
      </c>
      <c r="AY101" s="111" t="s">
        <v>84</v>
      </c>
    </row>
    <row r="102" spans="2:65" s="1" customFormat="1" ht="24" customHeight="1" x14ac:dyDescent="0.2">
      <c r="B102" s="93"/>
      <c r="C102" s="94" t="s">
        <v>97</v>
      </c>
      <c r="D102" s="94" t="s">
        <v>86</v>
      </c>
      <c r="E102" s="95" t="s">
        <v>98</v>
      </c>
      <c r="F102" s="96" t="s">
        <v>99</v>
      </c>
      <c r="G102" s="97" t="s">
        <v>89</v>
      </c>
      <c r="H102" s="98">
        <v>178.2</v>
      </c>
      <c r="I102" s="99"/>
      <c r="J102" s="100">
        <f>ROUND(I102*H102,2)</f>
        <v>0</v>
      </c>
      <c r="K102" s="96" t="s">
        <v>90</v>
      </c>
      <c r="L102" s="18"/>
      <c r="M102" s="101" t="s">
        <v>0</v>
      </c>
      <c r="N102" s="102" t="s">
        <v>28</v>
      </c>
      <c r="O102" s="26"/>
      <c r="P102" s="103">
        <f>O102*H102</f>
        <v>0</v>
      </c>
      <c r="Q102" s="103">
        <v>0</v>
      </c>
      <c r="R102" s="103">
        <f>Q102*H102</f>
        <v>0</v>
      </c>
      <c r="S102" s="103">
        <v>0.16</v>
      </c>
      <c r="T102" s="104">
        <f>S102*H102</f>
        <v>28.512</v>
      </c>
      <c r="AR102" s="105" t="s">
        <v>91</v>
      </c>
      <c r="AT102" s="105" t="s">
        <v>86</v>
      </c>
      <c r="AU102" s="105" t="s">
        <v>44</v>
      </c>
      <c r="AY102" s="9" t="s">
        <v>84</v>
      </c>
      <c r="BE102" s="106">
        <f>IF(N102="základní",J102,0)</f>
        <v>0</v>
      </c>
      <c r="BF102" s="106">
        <f>IF(N102="snížená",J102,0)</f>
        <v>0</v>
      </c>
      <c r="BG102" s="106">
        <f>IF(N102="zákl. přenesená",J102,0)</f>
        <v>0</v>
      </c>
      <c r="BH102" s="106">
        <f>IF(N102="sníž. přenesená",J102,0)</f>
        <v>0</v>
      </c>
      <c r="BI102" s="106">
        <f>IF(N102="nulová",J102,0)</f>
        <v>0</v>
      </c>
      <c r="BJ102" s="9" t="s">
        <v>42</v>
      </c>
      <c r="BK102" s="106">
        <f>ROUND(I102*H102,2)</f>
        <v>0</v>
      </c>
      <c r="BL102" s="9" t="s">
        <v>91</v>
      </c>
      <c r="BM102" s="105" t="s">
        <v>100</v>
      </c>
    </row>
    <row r="103" spans="2:65" s="1" customFormat="1" ht="29.25" x14ac:dyDescent="0.2">
      <c r="B103" s="18"/>
      <c r="D103" s="107" t="s">
        <v>93</v>
      </c>
      <c r="F103" s="108" t="s">
        <v>101</v>
      </c>
      <c r="I103" s="38"/>
      <c r="L103" s="18"/>
      <c r="M103" s="109"/>
      <c r="N103" s="26"/>
      <c r="O103" s="26"/>
      <c r="P103" s="26"/>
      <c r="Q103" s="26"/>
      <c r="R103" s="26"/>
      <c r="S103" s="26"/>
      <c r="T103" s="27"/>
      <c r="AT103" s="9" t="s">
        <v>93</v>
      </c>
      <c r="AU103" s="9" t="s">
        <v>44</v>
      </c>
    </row>
    <row r="104" spans="2:65" s="7" customFormat="1" ht="45" x14ac:dyDescent="0.2">
      <c r="B104" s="110"/>
      <c r="D104" s="107" t="s">
        <v>95</v>
      </c>
      <c r="E104" s="111" t="s">
        <v>0</v>
      </c>
      <c r="F104" s="112" t="s">
        <v>102</v>
      </c>
      <c r="H104" s="113"/>
      <c r="I104" s="114"/>
      <c r="L104" s="110"/>
      <c r="M104" s="115"/>
      <c r="N104" s="116"/>
      <c r="O104" s="116"/>
      <c r="P104" s="116"/>
      <c r="Q104" s="116"/>
      <c r="R104" s="116"/>
      <c r="S104" s="116"/>
      <c r="T104" s="117"/>
      <c r="AT104" s="111" t="s">
        <v>95</v>
      </c>
      <c r="AU104" s="111" t="s">
        <v>44</v>
      </c>
      <c r="AV104" s="7" t="s">
        <v>44</v>
      </c>
      <c r="AW104" s="7" t="s">
        <v>20</v>
      </c>
      <c r="AX104" s="7" t="s">
        <v>41</v>
      </c>
      <c r="AY104" s="111" t="s">
        <v>84</v>
      </c>
    </row>
    <row r="105" spans="2:65" s="1" customFormat="1" ht="16.5" customHeight="1" x14ac:dyDescent="0.2">
      <c r="B105" s="93"/>
      <c r="C105" s="94" t="s">
        <v>91</v>
      </c>
      <c r="D105" s="94" t="s">
        <v>86</v>
      </c>
      <c r="E105" s="95" t="s">
        <v>103</v>
      </c>
      <c r="F105" s="96" t="s">
        <v>104</v>
      </c>
      <c r="G105" s="97" t="s">
        <v>105</v>
      </c>
      <c r="H105" s="98">
        <v>5.7839999999999998</v>
      </c>
      <c r="I105" s="99"/>
      <c r="J105" s="100">
        <f>ROUND(I105*H105,2)</f>
        <v>0</v>
      </c>
      <c r="K105" s="96" t="s">
        <v>90</v>
      </c>
      <c r="L105" s="18"/>
      <c r="M105" s="101" t="s">
        <v>0</v>
      </c>
      <c r="N105" s="102" t="s">
        <v>28</v>
      </c>
      <c r="O105" s="26"/>
      <c r="P105" s="103">
        <f>O105*H105</f>
        <v>0</v>
      </c>
      <c r="Q105" s="103">
        <v>0</v>
      </c>
      <c r="R105" s="103">
        <f>Q105*H105</f>
        <v>0</v>
      </c>
      <c r="S105" s="103">
        <v>0</v>
      </c>
      <c r="T105" s="104">
        <f>S105*H105</f>
        <v>0</v>
      </c>
      <c r="AR105" s="105" t="s">
        <v>91</v>
      </c>
      <c r="AT105" s="105" t="s">
        <v>86</v>
      </c>
      <c r="AU105" s="105" t="s">
        <v>44</v>
      </c>
      <c r="AY105" s="9" t="s">
        <v>84</v>
      </c>
      <c r="BE105" s="106">
        <f>IF(N105="základní",J105,0)</f>
        <v>0</v>
      </c>
      <c r="BF105" s="106">
        <f>IF(N105="snížená",J105,0)</f>
        <v>0</v>
      </c>
      <c r="BG105" s="106">
        <f>IF(N105="zákl. přenesená",J105,0)</f>
        <v>0</v>
      </c>
      <c r="BH105" s="106">
        <f>IF(N105="sníž. přenesená",J105,0)</f>
        <v>0</v>
      </c>
      <c r="BI105" s="106">
        <f>IF(N105="nulová",J105,0)</f>
        <v>0</v>
      </c>
      <c r="BJ105" s="9" t="s">
        <v>42</v>
      </c>
      <c r="BK105" s="106">
        <f>ROUND(I105*H105,2)</f>
        <v>0</v>
      </c>
      <c r="BL105" s="9" t="s">
        <v>91</v>
      </c>
      <c r="BM105" s="105" t="s">
        <v>106</v>
      </c>
    </row>
    <row r="106" spans="2:65" s="1" customFormat="1" x14ac:dyDescent="0.2">
      <c r="B106" s="18"/>
      <c r="D106" s="107" t="s">
        <v>93</v>
      </c>
      <c r="F106" s="108" t="s">
        <v>104</v>
      </c>
      <c r="I106" s="38"/>
      <c r="L106" s="18"/>
      <c r="M106" s="109"/>
      <c r="N106" s="26"/>
      <c r="O106" s="26"/>
      <c r="P106" s="26"/>
      <c r="Q106" s="26"/>
      <c r="R106" s="26"/>
      <c r="S106" s="26"/>
      <c r="T106" s="27"/>
      <c r="AT106" s="9" t="s">
        <v>93</v>
      </c>
      <c r="AU106" s="9" t="s">
        <v>44</v>
      </c>
    </row>
    <row r="107" spans="2:65" s="7" customFormat="1" ht="33.75" x14ac:dyDescent="0.2">
      <c r="B107" s="110"/>
      <c r="D107" s="107" t="s">
        <v>95</v>
      </c>
      <c r="E107" s="111" t="s">
        <v>0</v>
      </c>
      <c r="F107" s="112" t="s">
        <v>107</v>
      </c>
      <c r="H107" s="113"/>
      <c r="I107" s="114"/>
      <c r="L107" s="110"/>
      <c r="M107" s="115"/>
      <c r="N107" s="116"/>
      <c r="O107" s="116"/>
      <c r="P107" s="116"/>
      <c r="Q107" s="116"/>
      <c r="R107" s="116"/>
      <c r="S107" s="116"/>
      <c r="T107" s="117"/>
      <c r="AT107" s="111" t="s">
        <v>95</v>
      </c>
      <c r="AU107" s="111" t="s">
        <v>44</v>
      </c>
      <c r="AV107" s="7" t="s">
        <v>44</v>
      </c>
      <c r="AW107" s="7" t="s">
        <v>20</v>
      </c>
      <c r="AX107" s="7" t="s">
        <v>41</v>
      </c>
      <c r="AY107" s="111" t="s">
        <v>84</v>
      </c>
    </row>
    <row r="108" spans="2:65" s="1" customFormat="1" ht="24" customHeight="1" x14ac:dyDescent="0.2">
      <c r="B108" s="93"/>
      <c r="C108" s="94" t="s">
        <v>108</v>
      </c>
      <c r="D108" s="94" t="s">
        <v>86</v>
      </c>
      <c r="E108" s="95" t="s">
        <v>109</v>
      </c>
      <c r="F108" s="96" t="s">
        <v>110</v>
      </c>
      <c r="G108" s="97" t="s">
        <v>105</v>
      </c>
      <c r="H108" s="98">
        <v>28.442</v>
      </c>
      <c r="I108" s="99"/>
      <c r="J108" s="100">
        <f>ROUND(I108*H108,2)</f>
        <v>0</v>
      </c>
      <c r="K108" s="96" t="s">
        <v>90</v>
      </c>
      <c r="L108" s="18"/>
      <c r="M108" s="101" t="s">
        <v>0</v>
      </c>
      <c r="N108" s="102" t="s">
        <v>28</v>
      </c>
      <c r="O108" s="26"/>
      <c r="P108" s="103">
        <f>O108*H108</f>
        <v>0</v>
      </c>
      <c r="Q108" s="103">
        <v>0</v>
      </c>
      <c r="R108" s="103">
        <f>Q108*H108</f>
        <v>0</v>
      </c>
      <c r="S108" s="103">
        <v>0</v>
      </c>
      <c r="T108" s="104">
        <f>S108*H108</f>
        <v>0</v>
      </c>
      <c r="AR108" s="105" t="s">
        <v>91</v>
      </c>
      <c r="AT108" s="105" t="s">
        <v>86</v>
      </c>
      <c r="AU108" s="105" t="s">
        <v>44</v>
      </c>
      <c r="AY108" s="9" t="s">
        <v>84</v>
      </c>
      <c r="BE108" s="106">
        <f>IF(N108="základní",J108,0)</f>
        <v>0</v>
      </c>
      <c r="BF108" s="106">
        <f>IF(N108="snížená",J108,0)</f>
        <v>0</v>
      </c>
      <c r="BG108" s="106">
        <f>IF(N108="zákl. přenesená",J108,0)</f>
        <v>0</v>
      </c>
      <c r="BH108" s="106">
        <f>IF(N108="sníž. přenesená",J108,0)</f>
        <v>0</v>
      </c>
      <c r="BI108" s="106">
        <f>IF(N108="nulová",J108,0)</f>
        <v>0</v>
      </c>
      <c r="BJ108" s="9" t="s">
        <v>42</v>
      </c>
      <c r="BK108" s="106">
        <f>ROUND(I108*H108,2)</f>
        <v>0</v>
      </c>
      <c r="BL108" s="9" t="s">
        <v>91</v>
      </c>
      <c r="BM108" s="105" t="s">
        <v>111</v>
      </c>
    </row>
    <row r="109" spans="2:65" s="1" customFormat="1" ht="19.5" x14ac:dyDescent="0.2">
      <c r="B109" s="18"/>
      <c r="D109" s="107" t="s">
        <v>93</v>
      </c>
      <c r="F109" s="108" t="s">
        <v>110</v>
      </c>
      <c r="I109" s="38"/>
      <c r="L109" s="18"/>
      <c r="M109" s="109"/>
      <c r="N109" s="26"/>
      <c r="O109" s="26"/>
      <c r="P109" s="26"/>
      <c r="Q109" s="26"/>
      <c r="R109" s="26"/>
      <c r="S109" s="26"/>
      <c r="T109" s="27"/>
      <c r="AT109" s="9" t="s">
        <v>93</v>
      </c>
      <c r="AU109" s="9" t="s">
        <v>44</v>
      </c>
    </row>
    <row r="110" spans="2:65" s="7" customFormat="1" ht="45" x14ac:dyDescent="0.2">
      <c r="B110" s="110"/>
      <c r="D110" s="107" t="s">
        <v>95</v>
      </c>
      <c r="E110" s="111" t="s">
        <v>0</v>
      </c>
      <c r="F110" s="112" t="s">
        <v>112</v>
      </c>
      <c r="H110" s="113"/>
      <c r="I110" s="114"/>
      <c r="L110" s="110"/>
      <c r="M110" s="115"/>
      <c r="N110" s="116"/>
      <c r="O110" s="116"/>
      <c r="P110" s="116"/>
      <c r="Q110" s="116"/>
      <c r="R110" s="116"/>
      <c r="S110" s="116"/>
      <c r="T110" s="117"/>
      <c r="AT110" s="111" t="s">
        <v>95</v>
      </c>
      <c r="AU110" s="111" t="s">
        <v>44</v>
      </c>
      <c r="AV110" s="7" t="s">
        <v>44</v>
      </c>
      <c r="AW110" s="7" t="s">
        <v>20</v>
      </c>
      <c r="AX110" s="7" t="s">
        <v>41</v>
      </c>
      <c r="AY110" s="111" t="s">
        <v>84</v>
      </c>
    </row>
    <row r="111" spans="2:65" s="1" customFormat="1" ht="24" customHeight="1" x14ac:dyDescent="0.2">
      <c r="B111" s="93"/>
      <c r="C111" s="94" t="s">
        <v>113</v>
      </c>
      <c r="D111" s="94" t="s">
        <v>86</v>
      </c>
      <c r="E111" s="95" t="s">
        <v>114</v>
      </c>
      <c r="F111" s="96" t="s">
        <v>115</v>
      </c>
      <c r="G111" s="97" t="s">
        <v>105</v>
      </c>
      <c r="H111" s="98">
        <v>28.442</v>
      </c>
      <c r="I111" s="99"/>
      <c r="J111" s="100">
        <f>ROUND(I111*H111,2)</f>
        <v>0</v>
      </c>
      <c r="K111" s="96" t="s">
        <v>90</v>
      </c>
      <c r="L111" s="18"/>
      <c r="M111" s="101" t="s">
        <v>0</v>
      </c>
      <c r="N111" s="102" t="s">
        <v>28</v>
      </c>
      <c r="O111" s="26"/>
      <c r="P111" s="103">
        <f>O111*H111</f>
        <v>0</v>
      </c>
      <c r="Q111" s="103">
        <v>0</v>
      </c>
      <c r="R111" s="103">
        <f>Q111*H111</f>
        <v>0</v>
      </c>
      <c r="S111" s="103">
        <v>0</v>
      </c>
      <c r="T111" s="104">
        <f>S111*H111</f>
        <v>0</v>
      </c>
      <c r="AR111" s="105" t="s">
        <v>91</v>
      </c>
      <c r="AT111" s="105" t="s">
        <v>86</v>
      </c>
      <c r="AU111" s="105" t="s">
        <v>44</v>
      </c>
      <c r="AY111" s="9" t="s">
        <v>84</v>
      </c>
      <c r="BE111" s="106">
        <f>IF(N111="základní",J111,0)</f>
        <v>0</v>
      </c>
      <c r="BF111" s="106">
        <f>IF(N111="snížená",J111,0)</f>
        <v>0</v>
      </c>
      <c r="BG111" s="106">
        <f>IF(N111="zákl. přenesená",J111,0)</f>
        <v>0</v>
      </c>
      <c r="BH111" s="106">
        <f>IF(N111="sníž. přenesená",J111,0)</f>
        <v>0</v>
      </c>
      <c r="BI111" s="106">
        <f>IF(N111="nulová",J111,0)</f>
        <v>0</v>
      </c>
      <c r="BJ111" s="9" t="s">
        <v>42</v>
      </c>
      <c r="BK111" s="106">
        <f>ROUND(I111*H111,2)</f>
        <v>0</v>
      </c>
      <c r="BL111" s="9" t="s">
        <v>91</v>
      </c>
      <c r="BM111" s="105" t="s">
        <v>116</v>
      </c>
    </row>
    <row r="112" spans="2:65" s="1" customFormat="1" ht="39" x14ac:dyDescent="0.2">
      <c r="B112" s="18"/>
      <c r="D112" s="107" t="s">
        <v>93</v>
      </c>
      <c r="F112" s="108" t="s">
        <v>117</v>
      </c>
      <c r="I112" s="38"/>
      <c r="L112" s="18"/>
      <c r="M112" s="109"/>
      <c r="N112" s="26"/>
      <c r="O112" s="26"/>
      <c r="P112" s="26"/>
      <c r="Q112" s="26"/>
      <c r="R112" s="26"/>
      <c r="S112" s="26"/>
      <c r="T112" s="27"/>
      <c r="AT112" s="9" t="s">
        <v>93</v>
      </c>
      <c r="AU112" s="9" t="s">
        <v>44</v>
      </c>
    </row>
    <row r="113" spans="2:65" s="7" customFormat="1" ht="45" x14ac:dyDescent="0.2">
      <c r="B113" s="110"/>
      <c r="D113" s="107" t="s">
        <v>95</v>
      </c>
      <c r="E113" s="111" t="s">
        <v>0</v>
      </c>
      <c r="F113" s="112" t="s">
        <v>112</v>
      </c>
      <c r="H113" s="113"/>
      <c r="I113" s="114"/>
      <c r="L113" s="110"/>
      <c r="M113" s="115"/>
      <c r="N113" s="116"/>
      <c r="O113" s="116"/>
      <c r="P113" s="116"/>
      <c r="Q113" s="116"/>
      <c r="R113" s="116"/>
      <c r="S113" s="116"/>
      <c r="T113" s="117"/>
      <c r="AT113" s="111" t="s">
        <v>95</v>
      </c>
      <c r="AU113" s="111" t="s">
        <v>44</v>
      </c>
      <c r="AV113" s="7" t="s">
        <v>44</v>
      </c>
      <c r="AW113" s="7" t="s">
        <v>20</v>
      </c>
      <c r="AX113" s="7" t="s">
        <v>41</v>
      </c>
      <c r="AY113" s="111" t="s">
        <v>84</v>
      </c>
    </row>
    <row r="114" spans="2:65" s="1" customFormat="1" ht="24" customHeight="1" x14ac:dyDescent="0.2">
      <c r="B114" s="93"/>
      <c r="C114" s="94" t="s">
        <v>118</v>
      </c>
      <c r="D114" s="94" t="s">
        <v>86</v>
      </c>
      <c r="E114" s="95" t="s">
        <v>119</v>
      </c>
      <c r="F114" s="96" t="s">
        <v>120</v>
      </c>
      <c r="G114" s="97" t="s">
        <v>105</v>
      </c>
      <c r="H114" s="98">
        <v>28.135999999999999</v>
      </c>
      <c r="I114" s="99"/>
      <c r="J114" s="100">
        <f>ROUND(I114*H114,2)</f>
        <v>0</v>
      </c>
      <c r="K114" s="96" t="s">
        <v>90</v>
      </c>
      <c r="L114" s="18"/>
      <c r="M114" s="101" t="s">
        <v>0</v>
      </c>
      <c r="N114" s="102" t="s">
        <v>28</v>
      </c>
      <c r="O114" s="26"/>
      <c r="P114" s="103">
        <f>O114*H114</f>
        <v>0</v>
      </c>
      <c r="Q114" s="103">
        <v>0</v>
      </c>
      <c r="R114" s="103">
        <f>Q114*H114</f>
        <v>0</v>
      </c>
      <c r="S114" s="103">
        <v>0</v>
      </c>
      <c r="T114" s="104">
        <f>S114*H114</f>
        <v>0</v>
      </c>
      <c r="AR114" s="105" t="s">
        <v>91</v>
      </c>
      <c r="AT114" s="105" t="s">
        <v>86</v>
      </c>
      <c r="AU114" s="105" t="s">
        <v>44</v>
      </c>
      <c r="AY114" s="9" t="s">
        <v>84</v>
      </c>
      <c r="BE114" s="106">
        <f>IF(N114="základní",J114,0)</f>
        <v>0</v>
      </c>
      <c r="BF114" s="106">
        <f>IF(N114="snížená",J114,0)</f>
        <v>0</v>
      </c>
      <c r="BG114" s="106">
        <f>IF(N114="zákl. přenesená",J114,0)</f>
        <v>0</v>
      </c>
      <c r="BH114" s="106">
        <f>IF(N114="sníž. přenesená",J114,0)</f>
        <v>0</v>
      </c>
      <c r="BI114" s="106">
        <f>IF(N114="nulová",J114,0)</f>
        <v>0</v>
      </c>
      <c r="BJ114" s="9" t="s">
        <v>42</v>
      </c>
      <c r="BK114" s="106">
        <f>ROUND(I114*H114,2)</f>
        <v>0</v>
      </c>
      <c r="BL114" s="9" t="s">
        <v>91</v>
      </c>
      <c r="BM114" s="105" t="s">
        <v>121</v>
      </c>
    </row>
    <row r="115" spans="2:65" s="1" customFormat="1" ht="39" x14ac:dyDescent="0.2">
      <c r="B115" s="18"/>
      <c r="D115" s="107" t="s">
        <v>93</v>
      </c>
      <c r="F115" s="108" t="s">
        <v>122</v>
      </c>
      <c r="I115" s="38"/>
      <c r="L115" s="18"/>
      <c r="M115" s="109"/>
      <c r="N115" s="26"/>
      <c r="O115" s="26"/>
      <c r="P115" s="26"/>
      <c r="Q115" s="26"/>
      <c r="R115" s="26"/>
      <c r="S115" s="26"/>
      <c r="T115" s="27"/>
      <c r="AT115" s="9" t="s">
        <v>93</v>
      </c>
      <c r="AU115" s="9" t="s">
        <v>44</v>
      </c>
    </row>
    <row r="116" spans="2:65" s="7" customFormat="1" ht="33.75" x14ac:dyDescent="0.2">
      <c r="B116" s="110"/>
      <c r="D116" s="107" t="s">
        <v>95</v>
      </c>
      <c r="E116" s="111" t="s">
        <v>0</v>
      </c>
      <c r="F116" s="112" t="s">
        <v>123</v>
      </c>
      <c r="H116" s="113"/>
      <c r="I116" s="114"/>
      <c r="L116" s="110"/>
      <c r="M116" s="115"/>
      <c r="N116" s="116"/>
      <c r="O116" s="116"/>
      <c r="P116" s="116"/>
      <c r="Q116" s="116"/>
      <c r="R116" s="116"/>
      <c r="S116" s="116"/>
      <c r="T116" s="117"/>
      <c r="AT116" s="111" t="s">
        <v>95</v>
      </c>
      <c r="AU116" s="111" t="s">
        <v>44</v>
      </c>
      <c r="AV116" s="7" t="s">
        <v>44</v>
      </c>
      <c r="AW116" s="7" t="s">
        <v>20</v>
      </c>
      <c r="AX116" s="7" t="s">
        <v>41</v>
      </c>
      <c r="AY116" s="111" t="s">
        <v>84</v>
      </c>
    </row>
    <row r="117" spans="2:65" s="7" customFormat="1" ht="33.75" x14ac:dyDescent="0.2">
      <c r="B117" s="110"/>
      <c r="D117" s="107" t="s">
        <v>95</v>
      </c>
      <c r="E117" s="111" t="s">
        <v>0</v>
      </c>
      <c r="F117" s="112" t="s">
        <v>124</v>
      </c>
      <c r="H117" s="113"/>
      <c r="I117" s="114"/>
      <c r="L117" s="110"/>
      <c r="M117" s="115"/>
      <c r="N117" s="116"/>
      <c r="O117" s="116"/>
      <c r="P117" s="116"/>
      <c r="Q117" s="116"/>
      <c r="R117" s="116"/>
      <c r="S117" s="116"/>
      <c r="T117" s="117"/>
      <c r="AT117" s="111" t="s">
        <v>95</v>
      </c>
      <c r="AU117" s="111" t="s">
        <v>44</v>
      </c>
      <c r="AV117" s="7" t="s">
        <v>44</v>
      </c>
      <c r="AW117" s="7" t="s">
        <v>20</v>
      </c>
      <c r="AX117" s="7" t="s">
        <v>41</v>
      </c>
      <c r="AY117" s="111" t="s">
        <v>84</v>
      </c>
    </row>
    <row r="118" spans="2:65" s="1" customFormat="1" ht="24" customHeight="1" x14ac:dyDescent="0.2">
      <c r="B118" s="93"/>
      <c r="C118" s="94" t="s">
        <v>125</v>
      </c>
      <c r="D118" s="94" t="s">
        <v>86</v>
      </c>
      <c r="E118" s="95" t="s">
        <v>126</v>
      </c>
      <c r="F118" s="96" t="s">
        <v>127</v>
      </c>
      <c r="G118" s="97" t="s">
        <v>128</v>
      </c>
      <c r="H118" s="98">
        <v>77.540000000000006</v>
      </c>
      <c r="I118" s="99"/>
      <c r="J118" s="100">
        <f>ROUND(I118*H118,2)</f>
        <v>0</v>
      </c>
      <c r="K118" s="96" t="s">
        <v>90</v>
      </c>
      <c r="L118" s="18"/>
      <c r="M118" s="101" t="s">
        <v>0</v>
      </c>
      <c r="N118" s="102" t="s">
        <v>28</v>
      </c>
      <c r="O118" s="26"/>
      <c r="P118" s="103">
        <f>O118*H118</f>
        <v>0</v>
      </c>
      <c r="Q118" s="103">
        <v>0</v>
      </c>
      <c r="R118" s="103">
        <f>Q118*H118</f>
        <v>0</v>
      </c>
      <c r="S118" s="103">
        <v>0</v>
      </c>
      <c r="T118" s="104">
        <f>S118*H118</f>
        <v>0</v>
      </c>
      <c r="AR118" s="105" t="s">
        <v>91</v>
      </c>
      <c r="AT118" s="105" t="s">
        <v>86</v>
      </c>
      <c r="AU118" s="105" t="s">
        <v>44</v>
      </c>
      <c r="AY118" s="9" t="s">
        <v>84</v>
      </c>
      <c r="BE118" s="106">
        <f>IF(N118="základní",J118,0)</f>
        <v>0</v>
      </c>
      <c r="BF118" s="106">
        <f>IF(N118="snížená",J118,0)</f>
        <v>0</v>
      </c>
      <c r="BG118" s="106">
        <f>IF(N118="zákl. přenesená",J118,0)</f>
        <v>0</v>
      </c>
      <c r="BH118" s="106">
        <f>IF(N118="sníž. přenesená",J118,0)</f>
        <v>0</v>
      </c>
      <c r="BI118" s="106">
        <f>IF(N118="nulová",J118,0)</f>
        <v>0</v>
      </c>
      <c r="BJ118" s="9" t="s">
        <v>42</v>
      </c>
      <c r="BK118" s="106">
        <f>ROUND(I118*H118,2)</f>
        <v>0</v>
      </c>
      <c r="BL118" s="9" t="s">
        <v>91</v>
      </c>
      <c r="BM118" s="105" t="s">
        <v>129</v>
      </c>
    </row>
    <row r="119" spans="2:65" s="1" customFormat="1" x14ac:dyDescent="0.2">
      <c r="B119" s="18"/>
      <c r="D119" s="107" t="s">
        <v>93</v>
      </c>
      <c r="F119" s="108" t="s">
        <v>127</v>
      </c>
      <c r="I119" s="38"/>
      <c r="L119" s="18"/>
      <c r="M119" s="109"/>
      <c r="N119" s="26"/>
      <c r="O119" s="26"/>
      <c r="P119" s="26"/>
      <c r="Q119" s="26"/>
      <c r="R119" s="26"/>
      <c r="S119" s="26"/>
      <c r="T119" s="27"/>
      <c r="AT119" s="9" t="s">
        <v>93</v>
      </c>
      <c r="AU119" s="9" t="s">
        <v>44</v>
      </c>
    </row>
    <row r="120" spans="2:65" s="7" customFormat="1" ht="33.75" x14ac:dyDescent="0.2">
      <c r="B120" s="110"/>
      <c r="D120" s="107" t="s">
        <v>95</v>
      </c>
      <c r="E120" s="111" t="s">
        <v>0</v>
      </c>
      <c r="F120" s="112" t="s">
        <v>130</v>
      </c>
      <c r="H120" s="113"/>
      <c r="I120" s="114"/>
      <c r="L120" s="110"/>
      <c r="M120" s="115"/>
      <c r="N120" s="116"/>
      <c r="O120" s="116"/>
      <c r="P120" s="116"/>
      <c r="Q120" s="116"/>
      <c r="R120" s="116"/>
      <c r="S120" s="116"/>
      <c r="T120" s="117"/>
      <c r="AT120" s="111" t="s">
        <v>95</v>
      </c>
      <c r="AU120" s="111" t="s">
        <v>44</v>
      </c>
      <c r="AV120" s="7" t="s">
        <v>44</v>
      </c>
      <c r="AW120" s="7" t="s">
        <v>20</v>
      </c>
      <c r="AX120" s="7" t="s">
        <v>41</v>
      </c>
      <c r="AY120" s="111" t="s">
        <v>84</v>
      </c>
    </row>
    <row r="121" spans="2:65" s="7" customFormat="1" ht="33.75" x14ac:dyDescent="0.2">
      <c r="B121" s="110"/>
      <c r="D121" s="107" t="s">
        <v>95</v>
      </c>
      <c r="E121" s="111" t="s">
        <v>0</v>
      </c>
      <c r="F121" s="112" t="s">
        <v>131</v>
      </c>
      <c r="H121" s="113"/>
      <c r="I121" s="114"/>
      <c r="L121" s="110"/>
      <c r="M121" s="115"/>
      <c r="N121" s="116"/>
      <c r="O121" s="116"/>
      <c r="P121" s="116"/>
      <c r="Q121" s="116"/>
      <c r="R121" s="116"/>
      <c r="S121" s="116"/>
      <c r="T121" s="117"/>
      <c r="AT121" s="111" t="s">
        <v>95</v>
      </c>
      <c r="AU121" s="111" t="s">
        <v>44</v>
      </c>
      <c r="AV121" s="7" t="s">
        <v>44</v>
      </c>
      <c r="AW121" s="7" t="s">
        <v>20</v>
      </c>
      <c r="AX121" s="7" t="s">
        <v>41</v>
      </c>
      <c r="AY121" s="111" t="s">
        <v>84</v>
      </c>
    </row>
    <row r="122" spans="2:65" s="1" customFormat="1" ht="24" customHeight="1" x14ac:dyDescent="0.2">
      <c r="B122" s="93"/>
      <c r="C122" s="94" t="s">
        <v>132</v>
      </c>
      <c r="D122" s="94" t="s">
        <v>86</v>
      </c>
      <c r="E122" s="95" t="s">
        <v>133</v>
      </c>
      <c r="F122" s="96" t="s">
        <v>134</v>
      </c>
      <c r="G122" s="97" t="s">
        <v>105</v>
      </c>
      <c r="H122" s="98">
        <v>37.945999999999998</v>
      </c>
      <c r="I122" s="99"/>
      <c r="J122" s="100">
        <f>ROUND(I122*H122,2)</f>
        <v>0</v>
      </c>
      <c r="K122" s="96" t="s">
        <v>90</v>
      </c>
      <c r="L122" s="18"/>
      <c r="M122" s="101" t="s">
        <v>0</v>
      </c>
      <c r="N122" s="102" t="s">
        <v>28</v>
      </c>
      <c r="O122" s="26"/>
      <c r="P122" s="103">
        <f>O122*H122</f>
        <v>0</v>
      </c>
      <c r="Q122" s="103">
        <v>0</v>
      </c>
      <c r="R122" s="103">
        <f>Q122*H122</f>
        <v>0</v>
      </c>
      <c r="S122" s="103">
        <v>0</v>
      </c>
      <c r="T122" s="104">
        <f>S122*H122</f>
        <v>0</v>
      </c>
      <c r="AR122" s="105" t="s">
        <v>91</v>
      </c>
      <c r="AT122" s="105" t="s">
        <v>86</v>
      </c>
      <c r="AU122" s="105" t="s">
        <v>44</v>
      </c>
      <c r="AY122" s="9" t="s">
        <v>84</v>
      </c>
      <c r="BE122" s="106">
        <f>IF(N122="základní",J122,0)</f>
        <v>0</v>
      </c>
      <c r="BF122" s="106">
        <f>IF(N122="snížená",J122,0)</f>
        <v>0</v>
      </c>
      <c r="BG122" s="106">
        <f>IF(N122="zákl. přenesená",J122,0)</f>
        <v>0</v>
      </c>
      <c r="BH122" s="106">
        <f>IF(N122="sníž. přenesená",J122,0)</f>
        <v>0</v>
      </c>
      <c r="BI122" s="106">
        <f>IF(N122="nulová",J122,0)</f>
        <v>0</v>
      </c>
      <c r="BJ122" s="9" t="s">
        <v>42</v>
      </c>
      <c r="BK122" s="106">
        <f>ROUND(I122*H122,2)</f>
        <v>0</v>
      </c>
      <c r="BL122" s="9" t="s">
        <v>91</v>
      </c>
      <c r="BM122" s="105" t="s">
        <v>135</v>
      </c>
    </row>
    <row r="123" spans="2:65" s="1" customFormat="1" ht="19.5" x14ac:dyDescent="0.2">
      <c r="B123" s="18"/>
      <c r="D123" s="107" t="s">
        <v>93</v>
      </c>
      <c r="F123" s="108" t="s">
        <v>134</v>
      </c>
      <c r="I123" s="38"/>
      <c r="L123" s="18"/>
      <c r="M123" s="109"/>
      <c r="N123" s="26"/>
      <c r="O123" s="26"/>
      <c r="P123" s="26"/>
      <c r="Q123" s="26"/>
      <c r="R123" s="26"/>
      <c r="S123" s="26"/>
      <c r="T123" s="27"/>
      <c r="AT123" s="9" t="s">
        <v>93</v>
      </c>
      <c r="AU123" s="9" t="s">
        <v>44</v>
      </c>
    </row>
    <row r="124" spans="2:65" s="7" customFormat="1" ht="45" x14ac:dyDescent="0.2">
      <c r="B124" s="110"/>
      <c r="D124" s="107" t="s">
        <v>95</v>
      </c>
      <c r="E124" s="111" t="s">
        <v>0</v>
      </c>
      <c r="F124" s="112" t="s">
        <v>136</v>
      </c>
      <c r="H124" s="113"/>
      <c r="I124" s="114"/>
      <c r="L124" s="110"/>
      <c r="M124" s="115"/>
      <c r="N124" s="116"/>
      <c r="O124" s="116"/>
      <c r="P124" s="116"/>
      <c r="Q124" s="116"/>
      <c r="R124" s="116"/>
      <c r="S124" s="116"/>
      <c r="T124" s="117"/>
      <c r="AT124" s="111" t="s">
        <v>95</v>
      </c>
      <c r="AU124" s="111" t="s">
        <v>44</v>
      </c>
      <c r="AV124" s="7" t="s">
        <v>44</v>
      </c>
      <c r="AW124" s="7" t="s">
        <v>20</v>
      </c>
      <c r="AX124" s="7" t="s">
        <v>41</v>
      </c>
      <c r="AY124" s="111" t="s">
        <v>84</v>
      </c>
    </row>
    <row r="125" spans="2:65" s="1" customFormat="1" ht="24" customHeight="1" x14ac:dyDescent="0.2">
      <c r="B125" s="93"/>
      <c r="C125" s="94" t="s">
        <v>137</v>
      </c>
      <c r="D125" s="94" t="s">
        <v>86</v>
      </c>
      <c r="E125" s="95" t="s">
        <v>133</v>
      </c>
      <c r="F125" s="96" t="s">
        <v>134</v>
      </c>
      <c r="G125" s="97" t="s">
        <v>105</v>
      </c>
      <c r="H125" s="98">
        <v>6.1779999999999999</v>
      </c>
      <c r="I125" s="99"/>
      <c r="J125" s="100">
        <f>ROUND(I125*H125,2)</f>
        <v>0</v>
      </c>
      <c r="K125" s="96" t="s">
        <v>90</v>
      </c>
      <c r="L125" s="18"/>
      <c r="M125" s="101" t="s">
        <v>0</v>
      </c>
      <c r="N125" s="102" t="s">
        <v>28</v>
      </c>
      <c r="O125" s="26"/>
      <c r="P125" s="103">
        <f>O125*H125</f>
        <v>0</v>
      </c>
      <c r="Q125" s="103">
        <v>0</v>
      </c>
      <c r="R125" s="103">
        <f>Q125*H125</f>
        <v>0</v>
      </c>
      <c r="S125" s="103">
        <v>0</v>
      </c>
      <c r="T125" s="104">
        <f>S125*H125</f>
        <v>0</v>
      </c>
      <c r="AR125" s="105" t="s">
        <v>91</v>
      </c>
      <c r="AT125" s="105" t="s">
        <v>86</v>
      </c>
      <c r="AU125" s="105" t="s">
        <v>44</v>
      </c>
      <c r="AY125" s="9" t="s">
        <v>84</v>
      </c>
      <c r="BE125" s="106">
        <f>IF(N125="základní",J125,0)</f>
        <v>0</v>
      </c>
      <c r="BF125" s="106">
        <f>IF(N125="snížená",J125,0)</f>
        <v>0</v>
      </c>
      <c r="BG125" s="106">
        <f>IF(N125="zákl. přenesená",J125,0)</f>
        <v>0</v>
      </c>
      <c r="BH125" s="106">
        <f>IF(N125="sníž. přenesená",J125,0)</f>
        <v>0</v>
      </c>
      <c r="BI125" s="106">
        <f>IF(N125="nulová",J125,0)</f>
        <v>0</v>
      </c>
      <c r="BJ125" s="9" t="s">
        <v>42</v>
      </c>
      <c r="BK125" s="106">
        <f>ROUND(I125*H125,2)</f>
        <v>0</v>
      </c>
      <c r="BL125" s="9" t="s">
        <v>91</v>
      </c>
      <c r="BM125" s="105" t="s">
        <v>138</v>
      </c>
    </row>
    <row r="126" spans="2:65" s="1" customFormat="1" ht="19.5" x14ac:dyDescent="0.2">
      <c r="B126" s="18"/>
      <c r="D126" s="107" t="s">
        <v>93</v>
      </c>
      <c r="F126" s="108" t="s">
        <v>134</v>
      </c>
      <c r="I126" s="38"/>
      <c r="L126" s="18"/>
      <c r="M126" s="109"/>
      <c r="N126" s="26"/>
      <c r="O126" s="26"/>
      <c r="P126" s="26"/>
      <c r="Q126" s="26"/>
      <c r="R126" s="26"/>
      <c r="S126" s="26"/>
      <c r="T126" s="27"/>
      <c r="AT126" s="9" t="s">
        <v>93</v>
      </c>
      <c r="AU126" s="9" t="s">
        <v>44</v>
      </c>
    </row>
    <row r="127" spans="2:65" s="7" customFormat="1" ht="22.5" x14ac:dyDescent="0.2">
      <c r="B127" s="110"/>
      <c r="D127" s="107" t="s">
        <v>95</v>
      </c>
      <c r="E127" s="111" t="s">
        <v>0</v>
      </c>
      <c r="F127" s="112" t="s">
        <v>139</v>
      </c>
      <c r="H127" s="113"/>
      <c r="I127" s="114"/>
      <c r="L127" s="110"/>
      <c r="M127" s="115"/>
      <c r="N127" s="116"/>
      <c r="O127" s="116"/>
      <c r="P127" s="116"/>
      <c r="Q127" s="116"/>
      <c r="R127" s="116"/>
      <c r="S127" s="116"/>
      <c r="T127" s="117"/>
      <c r="AT127" s="111" t="s">
        <v>95</v>
      </c>
      <c r="AU127" s="111" t="s">
        <v>44</v>
      </c>
      <c r="AV127" s="7" t="s">
        <v>44</v>
      </c>
      <c r="AW127" s="7" t="s">
        <v>20</v>
      </c>
      <c r="AX127" s="7" t="s">
        <v>41</v>
      </c>
      <c r="AY127" s="111" t="s">
        <v>84</v>
      </c>
    </row>
    <row r="128" spans="2:65" s="1" customFormat="1" ht="16.5" customHeight="1" x14ac:dyDescent="0.2">
      <c r="B128" s="93"/>
      <c r="C128" s="118" t="s">
        <v>140</v>
      </c>
      <c r="D128" s="118" t="s">
        <v>141</v>
      </c>
      <c r="E128" s="119" t="s">
        <v>142</v>
      </c>
      <c r="F128" s="120" t="s">
        <v>143</v>
      </c>
      <c r="G128" s="121" t="s">
        <v>128</v>
      </c>
      <c r="H128" s="122">
        <v>13.776</v>
      </c>
      <c r="I128" s="123"/>
      <c r="J128" s="124">
        <f>ROUND(I128*H128,2)</f>
        <v>0</v>
      </c>
      <c r="K128" s="120" t="s">
        <v>90</v>
      </c>
      <c r="L128" s="125"/>
      <c r="M128" s="126" t="s">
        <v>0</v>
      </c>
      <c r="N128" s="127" t="s">
        <v>28</v>
      </c>
      <c r="O128" s="26"/>
      <c r="P128" s="103">
        <f>O128*H128</f>
        <v>0</v>
      </c>
      <c r="Q128" s="103">
        <v>1</v>
      </c>
      <c r="R128" s="103">
        <f>Q128*H128</f>
        <v>13.776</v>
      </c>
      <c r="S128" s="103">
        <v>0</v>
      </c>
      <c r="T128" s="104">
        <f>S128*H128</f>
        <v>0</v>
      </c>
      <c r="AR128" s="105" t="s">
        <v>125</v>
      </c>
      <c r="AT128" s="105" t="s">
        <v>141</v>
      </c>
      <c r="AU128" s="105" t="s">
        <v>44</v>
      </c>
      <c r="AY128" s="9" t="s">
        <v>84</v>
      </c>
      <c r="BE128" s="106">
        <f>IF(N128="základní",J128,0)</f>
        <v>0</v>
      </c>
      <c r="BF128" s="106">
        <f>IF(N128="snížená",J128,0)</f>
        <v>0</v>
      </c>
      <c r="BG128" s="106">
        <f>IF(N128="zákl. přenesená",J128,0)</f>
        <v>0</v>
      </c>
      <c r="BH128" s="106">
        <f>IF(N128="sníž. přenesená",J128,0)</f>
        <v>0</v>
      </c>
      <c r="BI128" s="106">
        <f>IF(N128="nulová",J128,0)</f>
        <v>0</v>
      </c>
      <c r="BJ128" s="9" t="s">
        <v>42</v>
      </c>
      <c r="BK128" s="106">
        <f>ROUND(I128*H128,2)</f>
        <v>0</v>
      </c>
      <c r="BL128" s="9" t="s">
        <v>91</v>
      </c>
      <c r="BM128" s="105" t="s">
        <v>144</v>
      </c>
    </row>
    <row r="129" spans="2:65" s="1" customFormat="1" ht="48.75" x14ac:dyDescent="0.2">
      <c r="B129" s="18"/>
      <c r="D129" s="107" t="s">
        <v>93</v>
      </c>
      <c r="F129" s="108" t="s">
        <v>1408</v>
      </c>
      <c r="I129" s="38"/>
      <c r="L129" s="18"/>
      <c r="M129" s="109"/>
      <c r="N129" s="26"/>
      <c r="O129" s="26"/>
      <c r="P129" s="26"/>
      <c r="Q129" s="26"/>
      <c r="R129" s="26"/>
      <c r="S129" s="26"/>
      <c r="T129" s="27"/>
      <c r="AT129" s="9" t="s">
        <v>93</v>
      </c>
      <c r="AU129" s="9" t="s">
        <v>44</v>
      </c>
    </row>
    <row r="130" spans="2:65" s="7" customFormat="1" ht="22.5" x14ac:dyDescent="0.2">
      <c r="B130" s="110"/>
      <c r="D130" s="107" t="s">
        <v>95</v>
      </c>
      <c r="E130" s="111" t="s">
        <v>0</v>
      </c>
      <c r="F130" s="112" t="s">
        <v>145</v>
      </c>
      <c r="H130" s="113"/>
      <c r="I130" s="114"/>
      <c r="L130" s="110"/>
      <c r="M130" s="115"/>
      <c r="N130" s="116"/>
      <c r="O130" s="116"/>
      <c r="P130" s="116"/>
      <c r="Q130" s="116"/>
      <c r="R130" s="116"/>
      <c r="S130" s="116"/>
      <c r="T130" s="117"/>
      <c r="AT130" s="111" t="s">
        <v>95</v>
      </c>
      <c r="AU130" s="111" t="s">
        <v>44</v>
      </c>
      <c r="AV130" s="7" t="s">
        <v>44</v>
      </c>
      <c r="AW130" s="7" t="s">
        <v>20</v>
      </c>
      <c r="AX130" s="7" t="s">
        <v>41</v>
      </c>
      <c r="AY130" s="111" t="s">
        <v>84</v>
      </c>
    </row>
    <row r="131" spans="2:65" s="1" customFormat="1" ht="24" customHeight="1" x14ac:dyDescent="0.2">
      <c r="B131" s="93"/>
      <c r="C131" s="94" t="s">
        <v>146</v>
      </c>
      <c r="D131" s="94" t="s">
        <v>86</v>
      </c>
      <c r="E131" s="95" t="s">
        <v>147</v>
      </c>
      <c r="F131" s="96" t="s">
        <v>148</v>
      </c>
      <c r="G131" s="97" t="s">
        <v>89</v>
      </c>
      <c r="H131" s="98">
        <v>38.56</v>
      </c>
      <c r="I131" s="99"/>
      <c r="J131" s="100">
        <f>ROUND(I131*H131,2)</f>
        <v>0</v>
      </c>
      <c r="K131" s="96" t="s">
        <v>90</v>
      </c>
      <c r="L131" s="18"/>
      <c r="M131" s="101" t="s">
        <v>0</v>
      </c>
      <c r="N131" s="102" t="s">
        <v>28</v>
      </c>
      <c r="O131" s="26"/>
      <c r="P131" s="103">
        <f>O131*H131</f>
        <v>0</v>
      </c>
      <c r="Q131" s="103">
        <v>0</v>
      </c>
      <c r="R131" s="103">
        <f>Q131*H131</f>
        <v>0</v>
      </c>
      <c r="S131" s="103">
        <v>0</v>
      </c>
      <c r="T131" s="104">
        <f>S131*H131</f>
        <v>0</v>
      </c>
      <c r="AR131" s="105" t="s">
        <v>91</v>
      </c>
      <c r="AT131" s="105" t="s">
        <v>86</v>
      </c>
      <c r="AU131" s="105" t="s">
        <v>44</v>
      </c>
      <c r="AY131" s="9" t="s">
        <v>84</v>
      </c>
      <c r="BE131" s="106">
        <f>IF(N131="základní",J131,0)</f>
        <v>0</v>
      </c>
      <c r="BF131" s="106">
        <f>IF(N131="snížená",J131,0)</f>
        <v>0</v>
      </c>
      <c r="BG131" s="106">
        <f>IF(N131="zákl. přenesená",J131,0)</f>
        <v>0</v>
      </c>
      <c r="BH131" s="106">
        <f>IF(N131="sníž. přenesená",J131,0)</f>
        <v>0</v>
      </c>
      <c r="BI131" s="106">
        <f>IF(N131="nulová",J131,0)</f>
        <v>0</v>
      </c>
      <c r="BJ131" s="9" t="s">
        <v>42</v>
      </c>
      <c r="BK131" s="106">
        <f>ROUND(I131*H131,2)</f>
        <v>0</v>
      </c>
      <c r="BL131" s="9" t="s">
        <v>91</v>
      </c>
      <c r="BM131" s="105" t="s">
        <v>149</v>
      </c>
    </row>
    <row r="132" spans="2:65" s="1" customFormat="1" ht="19.5" x14ac:dyDescent="0.2">
      <c r="B132" s="18"/>
      <c r="D132" s="107" t="s">
        <v>93</v>
      </c>
      <c r="F132" s="108" t="s">
        <v>148</v>
      </c>
      <c r="I132" s="38"/>
      <c r="L132" s="18"/>
      <c r="M132" s="109"/>
      <c r="N132" s="26"/>
      <c r="O132" s="26"/>
      <c r="P132" s="26"/>
      <c r="Q132" s="26"/>
      <c r="R132" s="26"/>
      <c r="S132" s="26"/>
      <c r="T132" s="27"/>
      <c r="AT132" s="9" t="s">
        <v>93</v>
      </c>
      <c r="AU132" s="9" t="s">
        <v>44</v>
      </c>
    </row>
    <row r="133" spans="2:65" s="7" customFormat="1" ht="33.75" x14ac:dyDescent="0.2">
      <c r="B133" s="110"/>
      <c r="D133" s="107" t="s">
        <v>95</v>
      </c>
      <c r="E133" s="111" t="s">
        <v>0</v>
      </c>
      <c r="F133" s="112" t="s">
        <v>150</v>
      </c>
      <c r="H133" s="113"/>
      <c r="I133" s="114"/>
      <c r="L133" s="110"/>
      <c r="M133" s="115"/>
      <c r="N133" s="116"/>
      <c r="O133" s="116"/>
      <c r="P133" s="116"/>
      <c r="Q133" s="116"/>
      <c r="R133" s="116"/>
      <c r="S133" s="116"/>
      <c r="T133" s="117"/>
      <c r="AT133" s="111" t="s">
        <v>95</v>
      </c>
      <c r="AU133" s="111" t="s">
        <v>44</v>
      </c>
      <c r="AV133" s="7" t="s">
        <v>44</v>
      </c>
      <c r="AW133" s="7" t="s">
        <v>20</v>
      </c>
      <c r="AX133" s="7" t="s">
        <v>41</v>
      </c>
      <c r="AY133" s="111" t="s">
        <v>84</v>
      </c>
    </row>
    <row r="134" spans="2:65" s="1" customFormat="1" ht="24" customHeight="1" x14ac:dyDescent="0.2">
      <c r="B134" s="93"/>
      <c r="C134" s="94" t="s">
        <v>151</v>
      </c>
      <c r="D134" s="94" t="s">
        <v>86</v>
      </c>
      <c r="E134" s="95" t="s">
        <v>152</v>
      </c>
      <c r="F134" s="96" t="s">
        <v>153</v>
      </c>
      <c r="G134" s="97" t="s">
        <v>89</v>
      </c>
      <c r="H134" s="98">
        <v>460.56</v>
      </c>
      <c r="I134" s="99"/>
      <c r="J134" s="100">
        <f>ROUND(I134*H134,2)</f>
        <v>0</v>
      </c>
      <c r="K134" s="96" t="s">
        <v>90</v>
      </c>
      <c r="L134" s="18"/>
      <c r="M134" s="101" t="s">
        <v>0</v>
      </c>
      <c r="N134" s="102" t="s">
        <v>28</v>
      </c>
      <c r="O134" s="26"/>
      <c r="P134" s="103">
        <f>O134*H134</f>
        <v>0</v>
      </c>
      <c r="Q134" s="103">
        <v>0</v>
      </c>
      <c r="R134" s="103">
        <f>Q134*H134</f>
        <v>0</v>
      </c>
      <c r="S134" s="103">
        <v>0</v>
      </c>
      <c r="T134" s="104">
        <f>S134*H134</f>
        <v>0</v>
      </c>
      <c r="AR134" s="105" t="s">
        <v>91</v>
      </c>
      <c r="AT134" s="105" t="s">
        <v>86</v>
      </c>
      <c r="AU134" s="105" t="s">
        <v>44</v>
      </c>
      <c r="AY134" s="9" t="s">
        <v>84</v>
      </c>
      <c r="BE134" s="106">
        <f>IF(N134="základní",J134,0)</f>
        <v>0</v>
      </c>
      <c r="BF134" s="106">
        <f>IF(N134="snížená",J134,0)</f>
        <v>0</v>
      </c>
      <c r="BG134" s="106">
        <f>IF(N134="zákl. přenesená",J134,0)</f>
        <v>0</v>
      </c>
      <c r="BH134" s="106">
        <f>IF(N134="sníž. přenesená",J134,0)</f>
        <v>0</v>
      </c>
      <c r="BI134" s="106">
        <f>IF(N134="nulová",J134,0)</f>
        <v>0</v>
      </c>
      <c r="BJ134" s="9" t="s">
        <v>42</v>
      </c>
      <c r="BK134" s="106">
        <f>ROUND(I134*H134,2)</f>
        <v>0</v>
      </c>
      <c r="BL134" s="9" t="s">
        <v>91</v>
      </c>
      <c r="BM134" s="105" t="s">
        <v>154</v>
      </c>
    </row>
    <row r="135" spans="2:65" s="1" customFormat="1" ht="19.5" x14ac:dyDescent="0.2">
      <c r="B135" s="18"/>
      <c r="D135" s="107" t="s">
        <v>93</v>
      </c>
      <c r="F135" s="108" t="s">
        <v>153</v>
      </c>
      <c r="I135" s="38"/>
      <c r="L135" s="18"/>
      <c r="M135" s="109"/>
      <c r="N135" s="26"/>
      <c r="O135" s="26"/>
      <c r="P135" s="26"/>
      <c r="Q135" s="26"/>
      <c r="R135" s="26"/>
      <c r="S135" s="26"/>
      <c r="T135" s="27"/>
      <c r="AT135" s="9" t="s">
        <v>93</v>
      </c>
      <c r="AU135" s="9" t="s">
        <v>44</v>
      </c>
    </row>
    <row r="136" spans="2:65" s="7" customFormat="1" ht="33.75" x14ac:dyDescent="0.2">
      <c r="B136" s="110"/>
      <c r="D136" s="107" t="s">
        <v>95</v>
      </c>
      <c r="E136" s="111" t="s">
        <v>0</v>
      </c>
      <c r="F136" s="112" t="s">
        <v>155</v>
      </c>
      <c r="H136" s="113"/>
      <c r="I136" s="114"/>
      <c r="L136" s="110"/>
      <c r="M136" s="115"/>
      <c r="N136" s="116"/>
      <c r="O136" s="116"/>
      <c r="P136" s="116"/>
      <c r="Q136" s="116"/>
      <c r="R136" s="116"/>
      <c r="S136" s="116"/>
      <c r="T136" s="117"/>
      <c r="AT136" s="111" t="s">
        <v>95</v>
      </c>
      <c r="AU136" s="111" t="s">
        <v>44</v>
      </c>
      <c r="AV136" s="7" t="s">
        <v>44</v>
      </c>
      <c r="AW136" s="7" t="s">
        <v>20</v>
      </c>
      <c r="AX136" s="7" t="s">
        <v>41</v>
      </c>
      <c r="AY136" s="111" t="s">
        <v>84</v>
      </c>
    </row>
    <row r="137" spans="2:65" s="1" customFormat="1" ht="16.5" customHeight="1" x14ac:dyDescent="0.2">
      <c r="B137" s="93"/>
      <c r="C137" s="118" t="s">
        <v>156</v>
      </c>
      <c r="D137" s="118" t="s">
        <v>141</v>
      </c>
      <c r="E137" s="119" t="s">
        <v>157</v>
      </c>
      <c r="F137" s="120" t="s">
        <v>158</v>
      </c>
      <c r="G137" s="121" t="s">
        <v>159</v>
      </c>
      <c r="H137" s="122">
        <v>5.5270000000000001</v>
      </c>
      <c r="I137" s="123"/>
      <c r="J137" s="124">
        <f>ROUND(I137*H137,2)</f>
        <v>0</v>
      </c>
      <c r="K137" s="120" t="s">
        <v>90</v>
      </c>
      <c r="L137" s="125"/>
      <c r="M137" s="126" t="s">
        <v>0</v>
      </c>
      <c r="N137" s="127" t="s">
        <v>28</v>
      </c>
      <c r="O137" s="26"/>
      <c r="P137" s="103">
        <f>O137*H137</f>
        <v>0</v>
      </c>
      <c r="Q137" s="103">
        <v>1E-3</v>
      </c>
      <c r="R137" s="103">
        <f>Q137*H137</f>
        <v>5.5270000000000007E-3</v>
      </c>
      <c r="S137" s="103">
        <v>0</v>
      </c>
      <c r="T137" s="104">
        <f>S137*H137</f>
        <v>0</v>
      </c>
      <c r="AR137" s="105" t="s">
        <v>125</v>
      </c>
      <c r="AT137" s="105" t="s">
        <v>141</v>
      </c>
      <c r="AU137" s="105" t="s">
        <v>44</v>
      </c>
      <c r="AY137" s="9" t="s">
        <v>84</v>
      </c>
      <c r="BE137" s="106">
        <f>IF(N137="základní",J137,0)</f>
        <v>0</v>
      </c>
      <c r="BF137" s="106">
        <f>IF(N137="snížená",J137,0)</f>
        <v>0</v>
      </c>
      <c r="BG137" s="106">
        <f>IF(N137="zákl. přenesená",J137,0)</f>
        <v>0</v>
      </c>
      <c r="BH137" s="106">
        <f>IF(N137="sníž. přenesená",J137,0)</f>
        <v>0</v>
      </c>
      <c r="BI137" s="106">
        <f>IF(N137="nulová",J137,0)</f>
        <v>0</v>
      </c>
      <c r="BJ137" s="9" t="s">
        <v>42</v>
      </c>
      <c r="BK137" s="106">
        <f>ROUND(I137*H137,2)</f>
        <v>0</v>
      </c>
      <c r="BL137" s="9" t="s">
        <v>91</v>
      </c>
      <c r="BM137" s="105" t="s">
        <v>160</v>
      </c>
    </row>
    <row r="138" spans="2:65" s="1" customFormat="1" x14ac:dyDescent="0.2">
      <c r="B138" s="18"/>
      <c r="D138" s="107" t="s">
        <v>93</v>
      </c>
      <c r="F138" s="108" t="s">
        <v>158</v>
      </c>
      <c r="I138" s="38"/>
      <c r="L138" s="18"/>
      <c r="M138" s="109"/>
      <c r="N138" s="26"/>
      <c r="O138" s="26"/>
      <c r="P138" s="26"/>
      <c r="Q138" s="26"/>
      <c r="R138" s="26"/>
      <c r="S138" s="26"/>
      <c r="T138" s="27"/>
      <c r="AT138" s="9" t="s">
        <v>93</v>
      </c>
      <c r="AU138" s="9" t="s">
        <v>44</v>
      </c>
    </row>
    <row r="139" spans="2:65" s="7" customFormat="1" ht="45" x14ac:dyDescent="0.2">
      <c r="B139" s="110"/>
      <c r="D139" s="107" t="s">
        <v>95</v>
      </c>
      <c r="E139" s="111" t="s">
        <v>0</v>
      </c>
      <c r="F139" s="112" t="s">
        <v>161</v>
      </c>
      <c r="H139" s="113"/>
      <c r="I139" s="114"/>
      <c r="L139" s="110"/>
      <c r="M139" s="115"/>
      <c r="N139" s="116"/>
      <c r="O139" s="116"/>
      <c r="P139" s="116"/>
      <c r="Q139" s="116"/>
      <c r="R139" s="116"/>
      <c r="S139" s="116"/>
      <c r="T139" s="117"/>
      <c r="AT139" s="111" t="s">
        <v>95</v>
      </c>
      <c r="AU139" s="111" t="s">
        <v>44</v>
      </c>
      <c r="AV139" s="7" t="s">
        <v>44</v>
      </c>
      <c r="AW139" s="7" t="s">
        <v>20</v>
      </c>
      <c r="AX139" s="7" t="s">
        <v>41</v>
      </c>
      <c r="AY139" s="111" t="s">
        <v>84</v>
      </c>
    </row>
    <row r="140" spans="2:65" s="1" customFormat="1" ht="24" customHeight="1" x14ac:dyDescent="0.2">
      <c r="B140" s="93"/>
      <c r="C140" s="94" t="s">
        <v>4</v>
      </c>
      <c r="D140" s="94" t="s">
        <v>86</v>
      </c>
      <c r="E140" s="95" t="s">
        <v>42</v>
      </c>
      <c r="F140" s="96" t="s">
        <v>162</v>
      </c>
      <c r="G140" s="97" t="s">
        <v>163</v>
      </c>
      <c r="H140" s="98">
        <v>1</v>
      </c>
      <c r="I140" s="99"/>
      <c r="J140" s="100">
        <f>ROUND(I140*H140,2)</f>
        <v>0</v>
      </c>
      <c r="K140" s="96" t="s">
        <v>0</v>
      </c>
      <c r="L140" s="18"/>
      <c r="M140" s="101" t="s">
        <v>0</v>
      </c>
      <c r="N140" s="102" t="s">
        <v>28</v>
      </c>
      <c r="O140" s="26"/>
      <c r="P140" s="103">
        <f>O140*H140</f>
        <v>0</v>
      </c>
      <c r="Q140" s="103">
        <v>0</v>
      </c>
      <c r="R140" s="103">
        <f>Q140*H140</f>
        <v>0</v>
      </c>
      <c r="S140" s="103">
        <v>0</v>
      </c>
      <c r="T140" s="104">
        <f>S140*H140</f>
        <v>0</v>
      </c>
      <c r="AR140" s="105" t="s">
        <v>91</v>
      </c>
      <c r="AT140" s="105" t="s">
        <v>86</v>
      </c>
      <c r="AU140" s="105" t="s">
        <v>44</v>
      </c>
      <c r="AY140" s="9" t="s">
        <v>84</v>
      </c>
      <c r="BE140" s="106">
        <f>IF(N140="základní",J140,0)</f>
        <v>0</v>
      </c>
      <c r="BF140" s="106">
        <f>IF(N140="snížená",J140,0)</f>
        <v>0</v>
      </c>
      <c r="BG140" s="106">
        <f>IF(N140="zákl. přenesená",J140,0)</f>
        <v>0</v>
      </c>
      <c r="BH140" s="106">
        <f>IF(N140="sníž. přenesená",J140,0)</f>
        <v>0</v>
      </c>
      <c r="BI140" s="106">
        <f>IF(N140="nulová",J140,0)</f>
        <v>0</v>
      </c>
      <c r="BJ140" s="9" t="s">
        <v>42</v>
      </c>
      <c r="BK140" s="106">
        <f>ROUND(I140*H140,2)</f>
        <v>0</v>
      </c>
      <c r="BL140" s="9" t="s">
        <v>91</v>
      </c>
      <c r="BM140" s="105" t="s">
        <v>164</v>
      </c>
    </row>
    <row r="141" spans="2:65" s="1" customFormat="1" ht="48.75" x14ac:dyDescent="0.2">
      <c r="B141" s="18"/>
      <c r="D141" s="107" t="s">
        <v>93</v>
      </c>
      <c r="F141" s="108" t="s">
        <v>165</v>
      </c>
      <c r="I141" s="38"/>
      <c r="L141" s="18"/>
      <c r="M141" s="109"/>
      <c r="N141" s="26"/>
      <c r="O141" s="26"/>
      <c r="P141" s="26"/>
      <c r="Q141" s="26"/>
      <c r="R141" s="26"/>
      <c r="S141" s="26"/>
      <c r="T141" s="27"/>
      <c r="AT141" s="9" t="s">
        <v>93</v>
      </c>
      <c r="AU141" s="9" t="s">
        <v>44</v>
      </c>
    </row>
    <row r="142" spans="2:65" s="7" customFormat="1" x14ac:dyDescent="0.2">
      <c r="B142" s="110"/>
      <c r="D142" s="107" t="s">
        <v>95</v>
      </c>
      <c r="E142" s="111" t="s">
        <v>0</v>
      </c>
      <c r="F142" s="112" t="s">
        <v>166</v>
      </c>
      <c r="H142" s="113">
        <v>1</v>
      </c>
      <c r="I142" s="114"/>
      <c r="L142" s="110"/>
      <c r="M142" s="115"/>
      <c r="N142" s="116"/>
      <c r="O142" s="116"/>
      <c r="P142" s="116"/>
      <c r="Q142" s="116"/>
      <c r="R142" s="116"/>
      <c r="S142" s="116"/>
      <c r="T142" s="117"/>
      <c r="AT142" s="111" t="s">
        <v>95</v>
      </c>
      <c r="AU142" s="111" t="s">
        <v>44</v>
      </c>
      <c r="AV142" s="7" t="s">
        <v>44</v>
      </c>
      <c r="AW142" s="7" t="s">
        <v>20</v>
      </c>
      <c r="AX142" s="7" t="s">
        <v>41</v>
      </c>
      <c r="AY142" s="111" t="s">
        <v>84</v>
      </c>
    </row>
    <row r="143" spans="2:65" s="6" customFormat="1" ht="22.9" customHeight="1" x14ac:dyDescent="0.2">
      <c r="B143" s="80"/>
      <c r="D143" s="81" t="s">
        <v>40</v>
      </c>
      <c r="E143" s="91" t="s">
        <v>44</v>
      </c>
      <c r="F143" s="91" t="s">
        <v>167</v>
      </c>
      <c r="I143" s="83"/>
      <c r="J143" s="92">
        <f>BK143</f>
        <v>0</v>
      </c>
      <c r="L143" s="80"/>
      <c r="M143" s="85"/>
      <c r="N143" s="86"/>
      <c r="O143" s="86"/>
      <c r="P143" s="87">
        <f>SUM(P144:P158)</f>
        <v>0</v>
      </c>
      <c r="Q143" s="86"/>
      <c r="R143" s="87">
        <f>SUM(R144:R158)</f>
        <v>35.596652339999999</v>
      </c>
      <c r="S143" s="86"/>
      <c r="T143" s="88">
        <f>SUM(T144:T158)</f>
        <v>0</v>
      </c>
      <c r="AR143" s="81" t="s">
        <v>42</v>
      </c>
      <c r="AT143" s="89" t="s">
        <v>40</v>
      </c>
      <c r="AU143" s="89" t="s">
        <v>42</v>
      </c>
      <c r="AY143" s="81" t="s">
        <v>84</v>
      </c>
      <c r="BK143" s="90">
        <f>SUM(BK144:BK158)</f>
        <v>0</v>
      </c>
    </row>
    <row r="144" spans="2:65" s="1" customFormat="1" ht="24" customHeight="1" x14ac:dyDescent="0.2">
      <c r="B144" s="93"/>
      <c r="C144" s="94" t="s">
        <v>168</v>
      </c>
      <c r="D144" s="94" t="s">
        <v>86</v>
      </c>
      <c r="E144" s="95" t="s">
        <v>169</v>
      </c>
      <c r="F144" s="96" t="s">
        <v>170</v>
      </c>
      <c r="G144" s="97" t="s">
        <v>105</v>
      </c>
      <c r="H144" s="98">
        <v>16.798999999999999</v>
      </c>
      <c r="I144" s="99"/>
      <c r="J144" s="100">
        <f>ROUND(I144*H144,2)</f>
        <v>0</v>
      </c>
      <c r="K144" s="96" t="s">
        <v>90</v>
      </c>
      <c r="L144" s="18"/>
      <c r="M144" s="101" t="s">
        <v>0</v>
      </c>
      <c r="N144" s="102" t="s">
        <v>28</v>
      </c>
      <c r="O144" s="26"/>
      <c r="P144" s="103">
        <f>O144*H144</f>
        <v>0</v>
      </c>
      <c r="Q144" s="103">
        <v>1.665</v>
      </c>
      <c r="R144" s="103">
        <f>Q144*H144</f>
        <v>27.970334999999999</v>
      </c>
      <c r="S144" s="103">
        <v>0</v>
      </c>
      <c r="T144" s="104">
        <f>S144*H144</f>
        <v>0</v>
      </c>
      <c r="AR144" s="105" t="s">
        <v>91</v>
      </c>
      <c r="AT144" s="105" t="s">
        <v>86</v>
      </c>
      <c r="AU144" s="105" t="s">
        <v>44</v>
      </c>
      <c r="AY144" s="9" t="s">
        <v>84</v>
      </c>
      <c r="BE144" s="106">
        <f>IF(N144="základní",J144,0)</f>
        <v>0</v>
      </c>
      <c r="BF144" s="106">
        <f>IF(N144="snížená",J144,0)</f>
        <v>0</v>
      </c>
      <c r="BG144" s="106">
        <f>IF(N144="zákl. přenesená",J144,0)</f>
        <v>0</v>
      </c>
      <c r="BH144" s="106">
        <f>IF(N144="sníž. přenesená",J144,0)</f>
        <v>0</v>
      </c>
      <c r="BI144" s="106">
        <f>IF(N144="nulová",J144,0)</f>
        <v>0</v>
      </c>
      <c r="BJ144" s="9" t="s">
        <v>42</v>
      </c>
      <c r="BK144" s="106">
        <f>ROUND(I144*H144,2)</f>
        <v>0</v>
      </c>
      <c r="BL144" s="9" t="s">
        <v>91</v>
      </c>
      <c r="BM144" s="105" t="s">
        <v>171</v>
      </c>
    </row>
    <row r="145" spans="2:65" s="1" customFormat="1" ht="29.25" x14ac:dyDescent="0.2">
      <c r="B145" s="18"/>
      <c r="D145" s="107" t="s">
        <v>93</v>
      </c>
      <c r="F145" s="108" t="s">
        <v>172</v>
      </c>
      <c r="I145" s="38"/>
      <c r="L145" s="18"/>
      <c r="M145" s="109"/>
      <c r="N145" s="26"/>
      <c r="O145" s="26"/>
      <c r="P145" s="26"/>
      <c r="Q145" s="26"/>
      <c r="R145" s="26"/>
      <c r="S145" s="26"/>
      <c r="T145" s="27"/>
      <c r="AT145" s="9" t="s">
        <v>93</v>
      </c>
      <c r="AU145" s="9" t="s">
        <v>44</v>
      </c>
    </row>
    <row r="146" spans="2:65" s="7" customFormat="1" ht="45" x14ac:dyDescent="0.2">
      <c r="B146" s="110"/>
      <c r="D146" s="107" t="s">
        <v>95</v>
      </c>
      <c r="E146" s="111" t="s">
        <v>0</v>
      </c>
      <c r="F146" s="112" t="s">
        <v>173</v>
      </c>
      <c r="H146" s="113"/>
      <c r="I146" s="114"/>
      <c r="L146" s="110"/>
      <c r="M146" s="115"/>
      <c r="N146" s="116"/>
      <c r="O146" s="116"/>
      <c r="P146" s="116"/>
      <c r="Q146" s="116"/>
      <c r="R146" s="116"/>
      <c r="S146" s="116"/>
      <c r="T146" s="117"/>
      <c r="AT146" s="111" t="s">
        <v>95</v>
      </c>
      <c r="AU146" s="111" t="s">
        <v>44</v>
      </c>
      <c r="AV146" s="7" t="s">
        <v>44</v>
      </c>
      <c r="AW146" s="7" t="s">
        <v>20</v>
      </c>
      <c r="AX146" s="7" t="s">
        <v>41</v>
      </c>
      <c r="AY146" s="111" t="s">
        <v>84</v>
      </c>
    </row>
    <row r="147" spans="2:65" s="1" customFormat="1" ht="24" customHeight="1" x14ac:dyDescent="0.2">
      <c r="B147" s="93"/>
      <c r="C147" s="94" t="s">
        <v>174</v>
      </c>
      <c r="D147" s="94" t="s">
        <v>86</v>
      </c>
      <c r="E147" s="95" t="s">
        <v>175</v>
      </c>
      <c r="F147" s="96" t="s">
        <v>176</v>
      </c>
      <c r="G147" s="97" t="s">
        <v>89</v>
      </c>
      <c r="H147" s="98">
        <v>201.18799999999999</v>
      </c>
      <c r="I147" s="99"/>
      <c r="J147" s="100">
        <f>ROUND(I147*H147,2)</f>
        <v>0</v>
      </c>
      <c r="K147" s="96" t="s">
        <v>90</v>
      </c>
      <c r="L147" s="18"/>
      <c r="M147" s="101" t="s">
        <v>0</v>
      </c>
      <c r="N147" s="102" t="s">
        <v>28</v>
      </c>
      <c r="O147" s="26"/>
      <c r="P147" s="103">
        <f>O147*H147</f>
        <v>0</v>
      </c>
      <c r="Q147" s="103">
        <v>3.1E-4</v>
      </c>
      <c r="R147" s="103">
        <f>Q147*H147</f>
        <v>6.2368279999999998E-2</v>
      </c>
      <c r="S147" s="103">
        <v>0</v>
      </c>
      <c r="T147" s="104">
        <f>S147*H147</f>
        <v>0</v>
      </c>
      <c r="AR147" s="105" t="s">
        <v>91</v>
      </c>
      <c r="AT147" s="105" t="s">
        <v>86</v>
      </c>
      <c r="AU147" s="105" t="s">
        <v>44</v>
      </c>
      <c r="AY147" s="9" t="s">
        <v>84</v>
      </c>
      <c r="BE147" s="106">
        <f>IF(N147="základní",J147,0)</f>
        <v>0</v>
      </c>
      <c r="BF147" s="106">
        <f>IF(N147="snížená",J147,0)</f>
        <v>0</v>
      </c>
      <c r="BG147" s="106">
        <f>IF(N147="zákl. přenesená",J147,0)</f>
        <v>0</v>
      </c>
      <c r="BH147" s="106">
        <f>IF(N147="sníž. přenesená",J147,0)</f>
        <v>0</v>
      </c>
      <c r="BI147" s="106">
        <f>IF(N147="nulová",J147,0)</f>
        <v>0</v>
      </c>
      <c r="BJ147" s="9" t="s">
        <v>42</v>
      </c>
      <c r="BK147" s="106">
        <f>ROUND(I147*H147,2)</f>
        <v>0</v>
      </c>
      <c r="BL147" s="9" t="s">
        <v>91</v>
      </c>
      <c r="BM147" s="105" t="s">
        <v>177</v>
      </c>
    </row>
    <row r="148" spans="2:65" s="1" customFormat="1" ht="19.5" x14ac:dyDescent="0.2">
      <c r="B148" s="18"/>
      <c r="D148" s="107" t="s">
        <v>93</v>
      </c>
      <c r="F148" s="108" t="s">
        <v>176</v>
      </c>
      <c r="I148" s="38"/>
      <c r="L148" s="18"/>
      <c r="M148" s="109"/>
      <c r="N148" s="26"/>
      <c r="O148" s="26"/>
      <c r="P148" s="26"/>
      <c r="Q148" s="26"/>
      <c r="R148" s="26"/>
      <c r="S148" s="26"/>
      <c r="T148" s="27"/>
      <c r="AT148" s="9" t="s">
        <v>93</v>
      </c>
      <c r="AU148" s="9" t="s">
        <v>44</v>
      </c>
    </row>
    <row r="149" spans="2:65" s="7" customFormat="1" ht="45" x14ac:dyDescent="0.2">
      <c r="B149" s="110"/>
      <c r="D149" s="107" t="s">
        <v>95</v>
      </c>
      <c r="E149" s="111" t="s">
        <v>0</v>
      </c>
      <c r="F149" s="112" t="s">
        <v>178</v>
      </c>
      <c r="H149" s="113"/>
      <c r="I149" s="114"/>
      <c r="L149" s="110"/>
      <c r="M149" s="115"/>
      <c r="N149" s="116"/>
      <c r="O149" s="116"/>
      <c r="P149" s="116"/>
      <c r="Q149" s="116"/>
      <c r="R149" s="116"/>
      <c r="S149" s="116"/>
      <c r="T149" s="117"/>
      <c r="AT149" s="111" t="s">
        <v>95</v>
      </c>
      <c r="AU149" s="111" t="s">
        <v>44</v>
      </c>
      <c r="AV149" s="7" t="s">
        <v>44</v>
      </c>
      <c r="AW149" s="7" t="s">
        <v>20</v>
      </c>
      <c r="AX149" s="7" t="s">
        <v>41</v>
      </c>
      <c r="AY149" s="111" t="s">
        <v>84</v>
      </c>
    </row>
    <row r="150" spans="2:65" s="1" customFormat="1" ht="24" customHeight="1" x14ac:dyDescent="0.2">
      <c r="B150" s="93"/>
      <c r="C150" s="118" t="s">
        <v>179</v>
      </c>
      <c r="D150" s="118" t="s">
        <v>141</v>
      </c>
      <c r="E150" s="119" t="s">
        <v>180</v>
      </c>
      <c r="F150" s="120" t="s">
        <v>181</v>
      </c>
      <c r="G150" s="121" t="s">
        <v>89</v>
      </c>
      <c r="H150" s="122">
        <v>201.18799999999999</v>
      </c>
      <c r="I150" s="123"/>
      <c r="J150" s="124">
        <f>ROUND(I150*H150,2)</f>
        <v>0</v>
      </c>
      <c r="K150" s="120" t="s">
        <v>90</v>
      </c>
      <c r="L150" s="125"/>
      <c r="M150" s="126" t="s">
        <v>0</v>
      </c>
      <c r="N150" s="127" t="s">
        <v>28</v>
      </c>
      <c r="O150" s="26"/>
      <c r="P150" s="103">
        <f>O150*H150</f>
        <v>0</v>
      </c>
      <c r="Q150" s="103">
        <v>2.9999999999999997E-4</v>
      </c>
      <c r="R150" s="103">
        <f>Q150*H150</f>
        <v>6.0356399999999991E-2</v>
      </c>
      <c r="S150" s="103">
        <v>0</v>
      </c>
      <c r="T150" s="104">
        <f>S150*H150</f>
        <v>0</v>
      </c>
      <c r="AR150" s="105" t="s">
        <v>125</v>
      </c>
      <c r="AT150" s="105" t="s">
        <v>141</v>
      </c>
      <c r="AU150" s="105" t="s">
        <v>44</v>
      </c>
      <c r="AY150" s="9" t="s">
        <v>84</v>
      </c>
      <c r="BE150" s="106">
        <f>IF(N150="základní",J150,0)</f>
        <v>0</v>
      </c>
      <c r="BF150" s="106">
        <f>IF(N150="snížená",J150,0)</f>
        <v>0</v>
      </c>
      <c r="BG150" s="106">
        <f>IF(N150="zákl. přenesená",J150,0)</f>
        <v>0</v>
      </c>
      <c r="BH150" s="106">
        <f>IF(N150="sníž. přenesená",J150,0)</f>
        <v>0</v>
      </c>
      <c r="BI150" s="106">
        <f>IF(N150="nulová",J150,0)</f>
        <v>0</v>
      </c>
      <c r="BJ150" s="9" t="s">
        <v>42</v>
      </c>
      <c r="BK150" s="106">
        <f>ROUND(I150*H150,2)</f>
        <v>0</v>
      </c>
      <c r="BL150" s="9" t="s">
        <v>91</v>
      </c>
      <c r="BM150" s="105" t="s">
        <v>182</v>
      </c>
    </row>
    <row r="151" spans="2:65" s="1" customFormat="1" ht="19.5" x14ac:dyDescent="0.2">
      <c r="B151" s="18"/>
      <c r="D151" s="107" t="s">
        <v>93</v>
      </c>
      <c r="F151" s="108" t="s">
        <v>181</v>
      </c>
      <c r="I151" s="38"/>
      <c r="L151" s="18"/>
      <c r="M151" s="109"/>
      <c r="N151" s="26"/>
      <c r="O151" s="26"/>
      <c r="P151" s="26"/>
      <c r="Q151" s="26"/>
      <c r="R151" s="26"/>
      <c r="S151" s="26"/>
      <c r="T151" s="27"/>
      <c r="AT151" s="9" t="s">
        <v>93</v>
      </c>
      <c r="AU151" s="9" t="s">
        <v>44</v>
      </c>
    </row>
    <row r="152" spans="2:65" s="7" customFormat="1" ht="45" x14ac:dyDescent="0.2">
      <c r="B152" s="110"/>
      <c r="D152" s="107" t="s">
        <v>95</v>
      </c>
      <c r="E152" s="111" t="s">
        <v>0</v>
      </c>
      <c r="F152" s="112" t="s">
        <v>178</v>
      </c>
      <c r="H152" s="113"/>
      <c r="I152" s="114"/>
      <c r="L152" s="110"/>
      <c r="M152" s="115"/>
      <c r="N152" s="116"/>
      <c r="O152" s="116"/>
      <c r="P152" s="116"/>
      <c r="Q152" s="116"/>
      <c r="R152" s="116"/>
      <c r="S152" s="116"/>
      <c r="T152" s="117"/>
      <c r="AT152" s="111" t="s">
        <v>95</v>
      </c>
      <c r="AU152" s="111" t="s">
        <v>44</v>
      </c>
      <c r="AV152" s="7" t="s">
        <v>44</v>
      </c>
      <c r="AW152" s="7" t="s">
        <v>20</v>
      </c>
      <c r="AX152" s="7" t="s">
        <v>41</v>
      </c>
      <c r="AY152" s="111" t="s">
        <v>84</v>
      </c>
    </row>
    <row r="153" spans="2:65" s="1" customFormat="1" ht="16.5" customHeight="1" x14ac:dyDescent="0.2">
      <c r="B153" s="93"/>
      <c r="C153" s="94" t="s">
        <v>183</v>
      </c>
      <c r="D153" s="94" t="s">
        <v>86</v>
      </c>
      <c r="E153" s="95" t="s">
        <v>184</v>
      </c>
      <c r="F153" s="96" t="s">
        <v>185</v>
      </c>
      <c r="G153" s="97" t="s">
        <v>105</v>
      </c>
      <c r="H153" s="98">
        <v>3.2989999999999999</v>
      </c>
      <c r="I153" s="99"/>
      <c r="J153" s="100">
        <f>ROUND(I153*H153,2)</f>
        <v>0</v>
      </c>
      <c r="K153" s="96" t="s">
        <v>90</v>
      </c>
      <c r="L153" s="18"/>
      <c r="M153" s="101" t="s">
        <v>0</v>
      </c>
      <c r="N153" s="102" t="s">
        <v>28</v>
      </c>
      <c r="O153" s="26"/>
      <c r="P153" s="103">
        <f>O153*H153</f>
        <v>0</v>
      </c>
      <c r="Q153" s="103">
        <v>2.2563399999999998</v>
      </c>
      <c r="R153" s="103">
        <f>Q153*H153</f>
        <v>7.4436656599999989</v>
      </c>
      <c r="S153" s="103">
        <v>0</v>
      </c>
      <c r="T153" s="104">
        <f>S153*H153</f>
        <v>0</v>
      </c>
      <c r="AR153" s="105" t="s">
        <v>91</v>
      </c>
      <c r="AT153" s="105" t="s">
        <v>86</v>
      </c>
      <c r="AU153" s="105" t="s">
        <v>44</v>
      </c>
      <c r="AY153" s="9" t="s">
        <v>84</v>
      </c>
      <c r="BE153" s="106">
        <f>IF(N153="základní",J153,0)</f>
        <v>0</v>
      </c>
      <c r="BF153" s="106">
        <f>IF(N153="snížená",J153,0)</f>
        <v>0</v>
      </c>
      <c r="BG153" s="106">
        <f>IF(N153="zákl. přenesená",J153,0)</f>
        <v>0</v>
      </c>
      <c r="BH153" s="106">
        <f>IF(N153="sníž. přenesená",J153,0)</f>
        <v>0</v>
      </c>
      <c r="BI153" s="106">
        <f>IF(N153="nulová",J153,0)</f>
        <v>0</v>
      </c>
      <c r="BJ153" s="9" t="s">
        <v>42</v>
      </c>
      <c r="BK153" s="106">
        <f>ROUND(I153*H153,2)</f>
        <v>0</v>
      </c>
      <c r="BL153" s="9" t="s">
        <v>91</v>
      </c>
      <c r="BM153" s="105" t="s">
        <v>186</v>
      </c>
    </row>
    <row r="154" spans="2:65" s="1" customFormat="1" ht="19.5" x14ac:dyDescent="0.2">
      <c r="B154" s="18"/>
      <c r="D154" s="107" t="s">
        <v>93</v>
      </c>
      <c r="F154" s="108" t="s">
        <v>187</v>
      </c>
      <c r="I154" s="38"/>
      <c r="L154" s="18"/>
      <c r="M154" s="109"/>
      <c r="N154" s="26"/>
      <c r="O154" s="26"/>
      <c r="P154" s="26"/>
      <c r="Q154" s="26"/>
      <c r="R154" s="26"/>
      <c r="S154" s="26"/>
      <c r="T154" s="27"/>
      <c r="AT154" s="9" t="s">
        <v>93</v>
      </c>
      <c r="AU154" s="9" t="s">
        <v>44</v>
      </c>
    </row>
    <row r="155" spans="2:65" s="7" customFormat="1" ht="45" x14ac:dyDescent="0.2">
      <c r="B155" s="110"/>
      <c r="D155" s="107" t="s">
        <v>95</v>
      </c>
      <c r="E155" s="111" t="s">
        <v>0</v>
      </c>
      <c r="F155" s="112" t="s">
        <v>188</v>
      </c>
      <c r="H155" s="113"/>
      <c r="I155" s="114"/>
      <c r="L155" s="110"/>
      <c r="M155" s="115"/>
      <c r="N155" s="116"/>
      <c r="O155" s="116"/>
      <c r="P155" s="116"/>
      <c r="Q155" s="116"/>
      <c r="R155" s="116"/>
      <c r="S155" s="116"/>
      <c r="T155" s="117"/>
      <c r="AT155" s="111" t="s">
        <v>95</v>
      </c>
      <c r="AU155" s="111" t="s">
        <v>44</v>
      </c>
      <c r="AV155" s="7" t="s">
        <v>44</v>
      </c>
      <c r="AW155" s="7" t="s">
        <v>20</v>
      </c>
      <c r="AX155" s="7" t="s">
        <v>41</v>
      </c>
      <c r="AY155" s="111" t="s">
        <v>84</v>
      </c>
    </row>
    <row r="156" spans="2:65" s="1" customFormat="1" ht="24" customHeight="1" x14ac:dyDescent="0.2">
      <c r="B156" s="93"/>
      <c r="C156" s="94" t="s">
        <v>189</v>
      </c>
      <c r="D156" s="94" t="s">
        <v>86</v>
      </c>
      <c r="E156" s="95" t="s">
        <v>190</v>
      </c>
      <c r="F156" s="96" t="s">
        <v>191</v>
      </c>
      <c r="G156" s="97" t="s">
        <v>192</v>
      </c>
      <c r="H156" s="98">
        <v>122.3</v>
      </c>
      <c r="I156" s="99"/>
      <c r="J156" s="100">
        <f>ROUND(I156*H156,2)</f>
        <v>0</v>
      </c>
      <c r="K156" s="96" t="s">
        <v>90</v>
      </c>
      <c r="L156" s="18"/>
      <c r="M156" s="101" t="s">
        <v>0</v>
      </c>
      <c r="N156" s="102" t="s">
        <v>28</v>
      </c>
      <c r="O156" s="26"/>
      <c r="P156" s="103">
        <f>O156*H156</f>
        <v>0</v>
      </c>
      <c r="Q156" s="103">
        <v>4.8999999999999998E-4</v>
      </c>
      <c r="R156" s="103">
        <f>Q156*H156</f>
        <v>5.9926999999999994E-2</v>
      </c>
      <c r="S156" s="103">
        <v>0</v>
      </c>
      <c r="T156" s="104">
        <f>S156*H156</f>
        <v>0</v>
      </c>
      <c r="AR156" s="105" t="s">
        <v>91</v>
      </c>
      <c r="AT156" s="105" t="s">
        <v>86</v>
      </c>
      <c r="AU156" s="105" t="s">
        <v>44</v>
      </c>
      <c r="AY156" s="9" t="s">
        <v>84</v>
      </c>
      <c r="BE156" s="106">
        <f>IF(N156="základní",J156,0)</f>
        <v>0</v>
      </c>
      <c r="BF156" s="106">
        <f>IF(N156="snížená",J156,0)</f>
        <v>0</v>
      </c>
      <c r="BG156" s="106">
        <f>IF(N156="zákl. přenesená",J156,0)</f>
        <v>0</v>
      </c>
      <c r="BH156" s="106">
        <f>IF(N156="sníž. přenesená",J156,0)</f>
        <v>0</v>
      </c>
      <c r="BI156" s="106">
        <f>IF(N156="nulová",J156,0)</f>
        <v>0</v>
      </c>
      <c r="BJ156" s="9" t="s">
        <v>42</v>
      </c>
      <c r="BK156" s="106">
        <f>ROUND(I156*H156,2)</f>
        <v>0</v>
      </c>
      <c r="BL156" s="9" t="s">
        <v>91</v>
      </c>
      <c r="BM156" s="105" t="s">
        <v>193</v>
      </c>
    </row>
    <row r="157" spans="2:65" s="1" customFormat="1" ht="19.5" x14ac:dyDescent="0.2">
      <c r="B157" s="18"/>
      <c r="D157" s="107" t="s">
        <v>93</v>
      </c>
      <c r="F157" s="108" t="s">
        <v>194</v>
      </c>
      <c r="I157" s="38"/>
      <c r="L157" s="18"/>
      <c r="M157" s="109"/>
      <c r="N157" s="26"/>
      <c r="O157" s="26"/>
      <c r="P157" s="26"/>
      <c r="Q157" s="26"/>
      <c r="R157" s="26"/>
      <c r="S157" s="26"/>
      <c r="T157" s="27"/>
      <c r="AT157" s="9" t="s">
        <v>93</v>
      </c>
      <c r="AU157" s="9" t="s">
        <v>44</v>
      </c>
    </row>
    <row r="158" spans="2:65" s="7" customFormat="1" ht="45" x14ac:dyDescent="0.2">
      <c r="B158" s="110"/>
      <c r="D158" s="107" t="s">
        <v>95</v>
      </c>
      <c r="E158" s="111" t="s">
        <v>0</v>
      </c>
      <c r="F158" s="112" t="s">
        <v>195</v>
      </c>
      <c r="H158" s="113"/>
      <c r="I158" s="114"/>
      <c r="L158" s="110"/>
      <c r="M158" s="115"/>
      <c r="N158" s="116"/>
      <c r="O158" s="116"/>
      <c r="P158" s="116"/>
      <c r="Q158" s="116"/>
      <c r="R158" s="116"/>
      <c r="S158" s="116"/>
      <c r="T158" s="117"/>
      <c r="AT158" s="111" t="s">
        <v>95</v>
      </c>
      <c r="AU158" s="111" t="s">
        <v>44</v>
      </c>
      <c r="AV158" s="7" t="s">
        <v>44</v>
      </c>
      <c r="AW158" s="7" t="s">
        <v>20</v>
      </c>
      <c r="AX158" s="7" t="s">
        <v>41</v>
      </c>
      <c r="AY158" s="111" t="s">
        <v>84</v>
      </c>
    </row>
    <row r="159" spans="2:65" s="6" customFormat="1" ht="22.9" customHeight="1" x14ac:dyDescent="0.2">
      <c r="B159" s="80"/>
      <c r="D159" s="81" t="s">
        <v>40</v>
      </c>
      <c r="E159" s="91" t="s">
        <v>97</v>
      </c>
      <c r="F159" s="91" t="s">
        <v>196</v>
      </c>
      <c r="I159" s="83"/>
      <c r="J159" s="92">
        <f>BK159</f>
        <v>0</v>
      </c>
      <c r="L159" s="80"/>
      <c r="M159" s="85"/>
      <c r="N159" s="86"/>
      <c r="O159" s="86"/>
      <c r="P159" s="87">
        <f>SUM(P160:P167)</f>
        <v>0</v>
      </c>
      <c r="Q159" s="86"/>
      <c r="R159" s="87">
        <f>SUM(R160:R167)</f>
        <v>0.43694880000000003</v>
      </c>
      <c r="S159" s="86"/>
      <c r="T159" s="88">
        <f>SUM(T160:T167)</f>
        <v>2.7172100000000003E-3</v>
      </c>
      <c r="AR159" s="81" t="s">
        <v>42</v>
      </c>
      <c r="AT159" s="89" t="s">
        <v>40</v>
      </c>
      <c r="AU159" s="89" t="s">
        <v>42</v>
      </c>
      <c r="AY159" s="81" t="s">
        <v>84</v>
      </c>
      <c r="BK159" s="90">
        <f>SUM(BK160:BK167)</f>
        <v>0</v>
      </c>
    </row>
    <row r="160" spans="2:65" s="1" customFormat="1" ht="24" customHeight="1" x14ac:dyDescent="0.2">
      <c r="B160" s="93"/>
      <c r="C160" s="94" t="s">
        <v>3</v>
      </c>
      <c r="D160" s="94" t="s">
        <v>86</v>
      </c>
      <c r="E160" s="95" t="s">
        <v>197</v>
      </c>
      <c r="F160" s="96" t="s">
        <v>198</v>
      </c>
      <c r="G160" s="97" t="s">
        <v>192</v>
      </c>
      <c r="H160" s="98">
        <v>266.233</v>
      </c>
      <c r="I160" s="99"/>
      <c r="J160" s="100">
        <f>ROUND(I160*H160,2)</f>
        <v>0</v>
      </c>
      <c r="K160" s="96" t="s">
        <v>90</v>
      </c>
      <c r="L160" s="18"/>
      <c r="M160" s="101" t="s">
        <v>0</v>
      </c>
      <c r="N160" s="102" t="s">
        <v>28</v>
      </c>
      <c r="O160" s="26"/>
      <c r="P160" s="103">
        <f>O160*H160</f>
        <v>0</v>
      </c>
      <c r="Q160" s="103">
        <v>1.6000000000000001E-3</v>
      </c>
      <c r="R160" s="103">
        <f>Q160*H160</f>
        <v>0.42597280000000004</v>
      </c>
      <c r="S160" s="103">
        <v>1.0000000000000001E-5</v>
      </c>
      <c r="T160" s="104">
        <f>S160*H160</f>
        <v>2.6623300000000001E-3</v>
      </c>
      <c r="AR160" s="105" t="s">
        <v>91</v>
      </c>
      <c r="AT160" s="105" t="s">
        <v>86</v>
      </c>
      <c r="AU160" s="105" t="s">
        <v>44</v>
      </c>
      <c r="AY160" s="9" t="s">
        <v>84</v>
      </c>
      <c r="BE160" s="106">
        <f>IF(N160="základní",J160,0)</f>
        <v>0</v>
      </c>
      <c r="BF160" s="106">
        <f>IF(N160="snížená",J160,0)</f>
        <v>0</v>
      </c>
      <c r="BG160" s="106">
        <f>IF(N160="zákl. přenesená",J160,0)</f>
        <v>0</v>
      </c>
      <c r="BH160" s="106">
        <f>IF(N160="sníž. přenesená",J160,0)</f>
        <v>0</v>
      </c>
      <c r="BI160" s="106">
        <f>IF(N160="nulová",J160,0)</f>
        <v>0</v>
      </c>
      <c r="BJ160" s="9" t="s">
        <v>42</v>
      </c>
      <c r="BK160" s="106">
        <f>ROUND(I160*H160,2)</f>
        <v>0</v>
      </c>
      <c r="BL160" s="9" t="s">
        <v>91</v>
      </c>
      <c r="BM160" s="105" t="s">
        <v>199</v>
      </c>
    </row>
    <row r="161" spans="2:65" s="1" customFormat="1" ht="29.25" x14ac:dyDescent="0.2">
      <c r="B161" s="18"/>
      <c r="D161" s="107" t="s">
        <v>93</v>
      </c>
      <c r="F161" s="108" t="s">
        <v>200</v>
      </c>
      <c r="I161" s="38"/>
      <c r="L161" s="18"/>
      <c r="M161" s="109"/>
      <c r="N161" s="26"/>
      <c r="O161" s="26"/>
      <c r="P161" s="26"/>
      <c r="Q161" s="26"/>
      <c r="R161" s="26"/>
      <c r="S161" s="26"/>
      <c r="T161" s="27"/>
      <c r="AT161" s="9" t="s">
        <v>93</v>
      </c>
      <c r="AU161" s="9" t="s">
        <v>44</v>
      </c>
    </row>
    <row r="162" spans="2:65" s="7" customFormat="1" ht="33.75" x14ac:dyDescent="0.2">
      <c r="B162" s="110"/>
      <c r="D162" s="107" t="s">
        <v>95</v>
      </c>
      <c r="E162" s="111" t="s">
        <v>0</v>
      </c>
      <c r="F162" s="112" t="s">
        <v>201</v>
      </c>
      <c r="H162" s="113"/>
      <c r="I162" s="114"/>
      <c r="L162" s="110"/>
      <c r="M162" s="115"/>
      <c r="N162" s="116"/>
      <c r="O162" s="116"/>
      <c r="P162" s="116"/>
      <c r="Q162" s="116"/>
      <c r="R162" s="116"/>
      <c r="S162" s="116"/>
      <c r="T162" s="117"/>
      <c r="AT162" s="111" t="s">
        <v>95</v>
      </c>
      <c r="AU162" s="111" t="s">
        <v>44</v>
      </c>
      <c r="AV162" s="7" t="s">
        <v>44</v>
      </c>
      <c r="AW162" s="7" t="s">
        <v>20</v>
      </c>
      <c r="AX162" s="7" t="s">
        <v>41</v>
      </c>
      <c r="AY162" s="111" t="s">
        <v>84</v>
      </c>
    </row>
    <row r="163" spans="2:65" s="7" customFormat="1" ht="45" x14ac:dyDescent="0.2">
      <c r="B163" s="110"/>
      <c r="D163" s="107" t="s">
        <v>95</v>
      </c>
      <c r="E163" s="111" t="s">
        <v>0</v>
      </c>
      <c r="F163" s="112" t="s">
        <v>202</v>
      </c>
      <c r="H163" s="113"/>
      <c r="I163" s="114"/>
      <c r="L163" s="110"/>
      <c r="M163" s="115"/>
      <c r="N163" s="116"/>
      <c r="O163" s="116"/>
      <c r="P163" s="116"/>
      <c r="Q163" s="116"/>
      <c r="R163" s="116"/>
      <c r="S163" s="116"/>
      <c r="T163" s="117"/>
      <c r="AT163" s="111" t="s">
        <v>95</v>
      </c>
      <c r="AU163" s="111" t="s">
        <v>44</v>
      </c>
      <c r="AV163" s="7" t="s">
        <v>44</v>
      </c>
      <c r="AW163" s="7" t="s">
        <v>20</v>
      </c>
      <c r="AX163" s="7" t="s">
        <v>41</v>
      </c>
      <c r="AY163" s="111" t="s">
        <v>84</v>
      </c>
    </row>
    <row r="164" spans="2:65" s="1" customFormat="1" ht="24" customHeight="1" x14ac:dyDescent="0.2">
      <c r="B164" s="93"/>
      <c r="C164" s="94" t="s">
        <v>203</v>
      </c>
      <c r="D164" s="94" t="s">
        <v>86</v>
      </c>
      <c r="E164" s="95" t="s">
        <v>44</v>
      </c>
      <c r="F164" s="96" t="s">
        <v>204</v>
      </c>
      <c r="G164" s="97" t="s">
        <v>192</v>
      </c>
      <c r="H164" s="98">
        <v>5.4880000000000004</v>
      </c>
      <c r="I164" s="99"/>
      <c r="J164" s="100">
        <f>ROUND(I164*H164,2)</f>
        <v>0</v>
      </c>
      <c r="K164" s="96" t="s">
        <v>0</v>
      </c>
      <c r="L164" s="18"/>
      <c r="M164" s="101" t="s">
        <v>0</v>
      </c>
      <c r="N164" s="102" t="s">
        <v>28</v>
      </c>
      <c r="O164" s="26"/>
      <c r="P164" s="103">
        <f>O164*H164</f>
        <v>0</v>
      </c>
      <c r="Q164" s="103">
        <v>2E-3</v>
      </c>
      <c r="R164" s="103">
        <f>Q164*H164</f>
        <v>1.0976000000000001E-2</v>
      </c>
      <c r="S164" s="103">
        <v>1.0000000000000001E-5</v>
      </c>
      <c r="T164" s="104">
        <f>S164*H164</f>
        <v>5.488000000000001E-5</v>
      </c>
      <c r="AR164" s="105" t="s">
        <v>91</v>
      </c>
      <c r="AT164" s="105" t="s">
        <v>86</v>
      </c>
      <c r="AU164" s="105" t="s">
        <v>44</v>
      </c>
      <c r="AY164" s="9" t="s">
        <v>84</v>
      </c>
      <c r="BE164" s="106">
        <f>IF(N164="základní",J164,0)</f>
        <v>0</v>
      </c>
      <c r="BF164" s="106">
        <f>IF(N164="snížená",J164,0)</f>
        <v>0</v>
      </c>
      <c r="BG164" s="106">
        <f>IF(N164="zákl. přenesená",J164,0)</f>
        <v>0</v>
      </c>
      <c r="BH164" s="106">
        <f>IF(N164="sníž. přenesená",J164,0)</f>
        <v>0</v>
      </c>
      <c r="BI164" s="106">
        <f>IF(N164="nulová",J164,0)</f>
        <v>0</v>
      </c>
      <c r="BJ164" s="9" t="s">
        <v>42</v>
      </c>
      <c r="BK164" s="106">
        <f>ROUND(I164*H164,2)</f>
        <v>0</v>
      </c>
      <c r="BL164" s="9" t="s">
        <v>91</v>
      </c>
      <c r="BM164" s="105" t="s">
        <v>205</v>
      </c>
    </row>
    <row r="165" spans="2:65" s="1" customFormat="1" ht="29.25" x14ac:dyDescent="0.2">
      <c r="B165" s="18"/>
      <c r="D165" s="107" t="s">
        <v>93</v>
      </c>
      <c r="F165" s="108" t="s">
        <v>206</v>
      </c>
      <c r="I165" s="38"/>
      <c r="L165" s="18"/>
      <c r="M165" s="109"/>
      <c r="N165" s="26"/>
      <c r="O165" s="26"/>
      <c r="P165" s="26"/>
      <c r="Q165" s="26"/>
      <c r="R165" s="26"/>
      <c r="S165" s="26"/>
      <c r="T165" s="27"/>
      <c r="AT165" s="9" t="s">
        <v>93</v>
      </c>
      <c r="AU165" s="9" t="s">
        <v>44</v>
      </c>
    </row>
    <row r="166" spans="2:65" s="7" customFormat="1" x14ac:dyDescent="0.2">
      <c r="B166" s="110"/>
      <c r="D166" s="107" t="s">
        <v>95</v>
      </c>
      <c r="E166" s="111" t="s">
        <v>0</v>
      </c>
      <c r="F166" s="112" t="s">
        <v>207</v>
      </c>
      <c r="H166" s="113"/>
      <c r="I166" s="114"/>
      <c r="L166" s="110"/>
      <c r="M166" s="115"/>
      <c r="N166" s="116"/>
      <c r="O166" s="116"/>
      <c r="P166" s="116"/>
      <c r="Q166" s="116"/>
      <c r="R166" s="116"/>
      <c r="S166" s="116"/>
      <c r="T166" s="117"/>
      <c r="AT166" s="111" t="s">
        <v>95</v>
      </c>
      <c r="AU166" s="111" t="s">
        <v>44</v>
      </c>
      <c r="AV166" s="7" t="s">
        <v>44</v>
      </c>
      <c r="AW166" s="7" t="s">
        <v>20</v>
      </c>
      <c r="AX166" s="7" t="s">
        <v>41</v>
      </c>
      <c r="AY166" s="111" t="s">
        <v>84</v>
      </c>
    </row>
    <row r="167" spans="2:65" s="7" customFormat="1" x14ac:dyDescent="0.2">
      <c r="B167" s="110"/>
      <c r="D167" s="107" t="s">
        <v>95</v>
      </c>
      <c r="E167" s="111" t="s">
        <v>0</v>
      </c>
      <c r="F167" s="112" t="s">
        <v>208</v>
      </c>
      <c r="H167" s="113"/>
      <c r="I167" s="114"/>
      <c r="L167" s="110"/>
      <c r="M167" s="115"/>
      <c r="N167" s="116"/>
      <c r="O167" s="116"/>
      <c r="P167" s="116"/>
      <c r="Q167" s="116"/>
      <c r="R167" s="116"/>
      <c r="S167" s="116"/>
      <c r="T167" s="117"/>
      <c r="AT167" s="111" t="s">
        <v>95</v>
      </c>
      <c r="AU167" s="111" t="s">
        <v>44</v>
      </c>
      <c r="AV167" s="7" t="s">
        <v>44</v>
      </c>
      <c r="AW167" s="7" t="s">
        <v>20</v>
      </c>
      <c r="AX167" s="7" t="s">
        <v>41</v>
      </c>
      <c r="AY167" s="111" t="s">
        <v>84</v>
      </c>
    </row>
    <row r="168" spans="2:65" s="6" customFormat="1" ht="22.9" customHeight="1" x14ac:dyDescent="0.2">
      <c r="B168" s="80"/>
      <c r="D168" s="81" t="s">
        <v>40</v>
      </c>
      <c r="E168" s="91" t="s">
        <v>108</v>
      </c>
      <c r="F168" s="91" t="s">
        <v>209</v>
      </c>
      <c r="I168" s="83"/>
      <c r="J168" s="92">
        <f>BK168</f>
        <v>0</v>
      </c>
      <c r="L168" s="80"/>
      <c r="M168" s="85"/>
      <c r="N168" s="86"/>
      <c r="O168" s="86"/>
      <c r="P168" s="87">
        <f>SUM(P169:P172)</f>
        <v>0</v>
      </c>
      <c r="Q168" s="86"/>
      <c r="R168" s="87">
        <f>SUM(R169:R172)</f>
        <v>11.089295000000002</v>
      </c>
      <c r="S168" s="86"/>
      <c r="T168" s="88">
        <f>SUM(T169:T172)</f>
        <v>0</v>
      </c>
      <c r="AR168" s="81" t="s">
        <v>42</v>
      </c>
      <c r="AT168" s="89" t="s">
        <v>40</v>
      </c>
      <c r="AU168" s="89" t="s">
        <v>42</v>
      </c>
      <c r="AY168" s="81" t="s">
        <v>84</v>
      </c>
      <c r="BK168" s="90">
        <f>SUM(BK169:BK172)</f>
        <v>0</v>
      </c>
    </row>
    <row r="169" spans="2:65" s="1" customFormat="1" ht="24" customHeight="1" x14ac:dyDescent="0.2">
      <c r="B169" s="93"/>
      <c r="C169" s="94" t="s">
        <v>210</v>
      </c>
      <c r="D169" s="94" t="s">
        <v>86</v>
      </c>
      <c r="E169" s="95" t="s">
        <v>97</v>
      </c>
      <c r="F169" s="96" t="s">
        <v>211</v>
      </c>
      <c r="G169" s="97" t="s">
        <v>89</v>
      </c>
      <c r="H169" s="98">
        <v>109.795</v>
      </c>
      <c r="I169" s="99"/>
      <c r="J169" s="100">
        <f>ROUND(I169*H169,2)</f>
        <v>0</v>
      </c>
      <c r="K169" s="96" t="s">
        <v>0</v>
      </c>
      <c r="L169" s="18"/>
      <c r="M169" s="101" t="s">
        <v>0</v>
      </c>
      <c r="N169" s="102" t="s">
        <v>28</v>
      </c>
      <c r="O169" s="26"/>
      <c r="P169" s="103">
        <f>O169*H169</f>
        <v>0</v>
      </c>
      <c r="Q169" s="103">
        <v>0.10100000000000001</v>
      </c>
      <c r="R169" s="103">
        <f>Q169*H169</f>
        <v>11.089295000000002</v>
      </c>
      <c r="S169" s="103">
        <v>0</v>
      </c>
      <c r="T169" s="104">
        <f>S169*H169</f>
        <v>0</v>
      </c>
      <c r="AR169" s="105" t="s">
        <v>91</v>
      </c>
      <c r="AT169" s="105" t="s">
        <v>86</v>
      </c>
      <c r="AU169" s="105" t="s">
        <v>44</v>
      </c>
      <c r="AY169" s="9" t="s">
        <v>84</v>
      </c>
      <c r="BE169" s="106">
        <f>IF(N169="základní",J169,0)</f>
        <v>0</v>
      </c>
      <c r="BF169" s="106">
        <f>IF(N169="snížená",J169,0)</f>
        <v>0</v>
      </c>
      <c r="BG169" s="106">
        <f>IF(N169="zákl. přenesená",J169,0)</f>
        <v>0</v>
      </c>
      <c r="BH169" s="106">
        <f>IF(N169="sníž. přenesená",J169,0)</f>
        <v>0</v>
      </c>
      <c r="BI169" s="106">
        <f>IF(N169="nulová",J169,0)</f>
        <v>0</v>
      </c>
      <c r="BJ169" s="9" t="s">
        <v>42</v>
      </c>
      <c r="BK169" s="106">
        <f>ROUND(I169*H169,2)</f>
        <v>0</v>
      </c>
      <c r="BL169" s="9" t="s">
        <v>91</v>
      </c>
      <c r="BM169" s="105" t="s">
        <v>212</v>
      </c>
    </row>
    <row r="170" spans="2:65" s="1" customFormat="1" ht="29.25" x14ac:dyDescent="0.2">
      <c r="B170" s="18"/>
      <c r="D170" s="107" t="s">
        <v>93</v>
      </c>
      <c r="F170" s="108" t="s">
        <v>213</v>
      </c>
      <c r="I170" s="38"/>
      <c r="L170" s="18"/>
      <c r="M170" s="109"/>
      <c r="N170" s="26"/>
      <c r="O170" s="26"/>
      <c r="P170" s="26"/>
      <c r="Q170" s="26"/>
      <c r="R170" s="26"/>
      <c r="S170" s="26"/>
      <c r="T170" s="27"/>
      <c r="AT170" s="9" t="s">
        <v>93</v>
      </c>
      <c r="AU170" s="9" t="s">
        <v>44</v>
      </c>
    </row>
    <row r="171" spans="2:65" s="7" customFormat="1" ht="33.75" x14ac:dyDescent="0.2">
      <c r="B171" s="110"/>
      <c r="D171" s="107" t="s">
        <v>95</v>
      </c>
      <c r="E171" s="111" t="s">
        <v>0</v>
      </c>
      <c r="F171" s="112" t="s">
        <v>214</v>
      </c>
      <c r="H171" s="113"/>
      <c r="I171" s="114"/>
      <c r="L171" s="110"/>
      <c r="M171" s="115"/>
      <c r="N171" s="116"/>
      <c r="O171" s="116"/>
      <c r="P171" s="116"/>
      <c r="Q171" s="116"/>
      <c r="R171" s="116"/>
      <c r="S171" s="116"/>
      <c r="T171" s="117"/>
      <c r="AT171" s="111" t="s">
        <v>95</v>
      </c>
      <c r="AU171" s="111" t="s">
        <v>44</v>
      </c>
      <c r="AV171" s="7" t="s">
        <v>44</v>
      </c>
      <c r="AW171" s="7" t="s">
        <v>20</v>
      </c>
      <c r="AX171" s="7" t="s">
        <v>41</v>
      </c>
      <c r="AY171" s="111" t="s">
        <v>84</v>
      </c>
    </row>
    <row r="172" spans="2:65" s="7" customFormat="1" ht="33.75" x14ac:dyDescent="0.2">
      <c r="B172" s="110"/>
      <c r="D172" s="107" t="s">
        <v>95</v>
      </c>
      <c r="E172" s="111" t="s">
        <v>0</v>
      </c>
      <c r="F172" s="112" t="s">
        <v>1410</v>
      </c>
      <c r="H172" s="113"/>
      <c r="I172" s="114"/>
      <c r="L172" s="110"/>
      <c r="M172" s="115"/>
      <c r="N172" s="116"/>
      <c r="O172" s="116"/>
      <c r="P172" s="116"/>
      <c r="Q172" s="116"/>
      <c r="R172" s="116"/>
      <c r="S172" s="116"/>
      <c r="T172" s="117"/>
      <c r="AT172" s="111" t="s">
        <v>95</v>
      </c>
      <c r="AU172" s="111" t="s">
        <v>44</v>
      </c>
      <c r="AV172" s="7" t="s">
        <v>44</v>
      </c>
      <c r="AW172" s="7" t="s">
        <v>20</v>
      </c>
      <c r="AX172" s="7" t="s">
        <v>41</v>
      </c>
      <c r="AY172" s="111" t="s">
        <v>84</v>
      </c>
    </row>
    <row r="173" spans="2:65" s="6" customFormat="1" ht="22.9" customHeight="1" x14ac:dyDescent="0.2">
      <c r="B173" s="80"/>
      <c r="D173" s="81" t="s">
        <v>40</v>
      </c>
      <c r="E173" s="91" t="s">
        <v>113</v>
      </c>
      <c r="F173" s="91" t="s">
        <v>217</v>
      </c>
      <c r="I173" s="83"/>
      <c r="J173" s="92">
        <f>BK173</f>
        <v>0</v>
      </c>
      <c r="L173" s="80"/>
      <c r="M173" s="85"/>
      <c r="N173" s="86"/>
      <c r="O173" s="86"/>
      <c r="P173" s="87">
        <f>SUM(P174:P245)</f>
        <v>0</v>
      </c>
      <c r="Q173" s="86"/>
      <c r="R173" s="87">
        <f>SUM(R174:R245)</f>
        <v>99.209117340000006</v>
      </c>
      <c r="S173" s="86"/>
      <c r="T173" s="88">
        <f>SUM(T174:T245)</f>
        <v>100.30608999999998</v>
      </c>
      <c r="AR173" s="81" t="s">
        <v>42</v>
      </c>
      <c r="AT173" s="89" t="s">
        <v>40</v>
      </c>
      <c r="AU173" s="89" t="s">
        <v>42</v>
      </c>
      <c r="AY173" s="81" t="s">
        <v>84</v>
      </c>
      <c r="BK173" s="90">
        <f>SUM(BK174:BK245)</f>
        <v>0</v>
      </c>
    </row>
    <row r="174" spans="2:65" s="1" customFormat="1" ht="60" customHeight="1" x14ac:dyDescent="0.2">
      <c r="B174" s="93"/>
      <c r="C174" s="94" t="s">
        <v>219</v>
      </c>
      <c r="D174" s="94" t="s">
        <v>86</v>
      </c>
      <c r="E174" s="95" t="s">
        <v>113</v>
      </c>
      <c r="F174" s="96" t="s">
        <v>220</v>
      </c>
      <c r="G174" s="97" t="s">
        <v>89</v>
      </c>
      <c r="H174" s="98">
        <v>136.19</v>
      </c>
      <c r="I174" s="99"/>
      <c r="J174" s="100">
        <f>ROUND(I174*H174,2)</f>
        <v>0</v>
      </c>
      <c r="K174" s="96" t="s">
        <v>0</v>
      </c>
      <c r="L174" s="18"/>
      <c r="M174" s="101" t="s">
        <v>0</v>
      </c>
      <c r="N174" s="102" t="s">
        <v>28</v>
      </c>
      <c r="O174" s="26"/>
      <c r="P174" s="103">
        <f>O174*H174</f>
        <v>0</v>
      </c>
      <c r="Q174" s="103">
        <v>9.1999999999999998E-2</v>
      </c>
      <c r="R174" s="103">
        <f>Q174*H174</f>
        <v>12.52948</v>
      </c>
      <c r="S174" s="103">
        <v>8.8499999999999995E-2</v>
      </c>
      <c r="T174" s="104">
        <f>S174*H174</f>
        <v>12.052814999999999</v>
      </c>
      <c r="AR174" s="105" t="s">
        <v>91</v>
      </c>
      <c r="AT174" s="105" t="s">
        <v>86</v>
      </c>
      <c r="AU174" s="105" t="s">
        <v>44</v>
      </c>
      <c r="AY174" s="9" t="s">
        <v>84</v>
      </c>
      <c r="BE174" s="106">
        <f>IF(N174="základní",J174,0)</f>
        <v>0</v>
      </c>
      <c r="BF174" s="106">
        <f>IF(N174="snížená",J174,0)</f>
        <v>0</v>
      </c>
      <c r="BG174" s="106">
        <f>IF(N174="zákl. přenesená",J174,0)</f>
        <v>0</v>
      </c>
      <c r="BH174" s="106">
        <f>IF(N174="sníž. přenesená",J174,0)</f>
        <v>0</v>
      </c>
      <c r="BI174" s="106">
        <f>IF(N174="nulová",J174,0)</f>
        <v>0</v>
      </c>
      <c r="BJ174" s="9" t="s">
        <v>42</v>
      </c>
      <c r="BK174" s="106">
        <f>ROUND(I174*H174,2)</f>
        <v>0</v>
      </c>
      <c r="BL174" s="9" t="s">
        <v>91</v>
      </c>
      <c r="BM174" s="105" t="s">
        <v>221</v>
      </c>
    </row>
    <row r="175" spans="2:65" s="1" customFormat="1" ht="156" x14ac:dyDescent="0.2">
      <c r="B175" s="18"/>
      <c r="D175" s="107" t="s">
        <v>93</v>
      </c>
      <c r="F175" s="108" t="s">
        <v>222</v>
      </c>
      <c r="I175" s="38"/>
      <c r="L175" s="18"/>
      <c r="M175" s="109"/>
      <c r="N175" s="26"/>
      <c r="O175" s="26"/>
      <c r="P175" s="26"/>
      <c r="Q175" s="26"/>
      <c r="R175" s="26"/>
      <c r="S175" s="26"/>
      <c r="T175" s="27"/>
      <c r="AT175" s="9" t="s">
        <v>93</v>
      </c>
      <c r="AU175" s="9" t="s">
        <v>44</v>
      </c>
    </row>
    <row r="176" spans="2:65" s="1" customFormat="1" ht="204.75" x14ac:dyDescent="0.2">
      <c r="B176" s="18"/>
      <c r="D176" s="107" t="s">
        <v>223</v>
      </c>
      <c r="F176" s="128" t="s">
        <v>224</v>
      </c>
      <c r="I176" s="38"/>
      <c r="L176" s="18"/>
      <c r="M176" s="109"/>
      <c r="N176" s="26"/>
      <c r="O176" s="26"/>
      <c r="P176" s="26"/>
      <c r="Q176" s="26"/>
      <c r="R176" s="26"/>
      <c r="S176" s="26"/>
      <c r="T176" s="27"/>
      <c r="AT176" s="9" t="s">
        <v>223</v>
      </c>
      <c r="AU176" s="9" t="s">
        <v>44</v>
      </c>
    </row>
    <row r="177" spans="2:65" s="7" customFormat="1" ht="33.75" x14ac:dyDescent="0.2">
      <c r="B177" s="110"/>
      <c r="D177" s="107" t="s">
        <v>95</v>
      </c>
      <c r="E177" s="111" t="s">
        <v>0</v>
      </c>
      <c r="F177" s="112" t="s">
        <v>225</v>
      </c>
      <c r="H177" s="113">
        <v>44.69</v>
      </c>
      <c r="I177" s="114"/>
      <c r="L177" s="110"/>
      <c r="M177" s="115"/>
      <c r="N177" s="116"/>
      <c r="O177" s="116"/>
      <c r="P177" s="116"/>
      <c r="Q177" s="116"/>
      <c r="R177" s="116"/>
      <c r="S177" s="116"/>
      <c r="T177" s="117"/>
      <c r="AT177" s="111" t="s">
        <v>95</v>
      </c>
      <c r="AU177" s="111" t="s">
        <v>44</v>
      </c>
      <c r="AV177" s="7" t="s">
        <v>44</v>
      </c>
      <c r="AW177" s="7" t="s">
        <v>20</v>
      </c>
      <c r="AX177" s="7" t="s">
        <v>41</v>
      </c>
      <c r="AY177" s="111" t="s">
        <v>84</v>
      </c>
    </row>
    <row r="178" spans="2:65" s="7" customFormat="1" ht="22.5" x14ac:dyDescent="0.2">
      <c r="B178" s="110"/>
      <c r="D178" s="107" t="s">
        <v>95</v>
      </c>
      <c r="E178" s="111" t="s">
        <v>0</v>
      </c>
      <c r="F178" s="112" t="s">
        <v>226</v>
      </c>
      <c r="H178" s="113">
        <v>13.16</v>
      </c>
      <c r="I178" s="114"/>
      <c r="L178" s="110"/>
      <c r="M178" s="115"/>
      <c r="N178" s="116"/>
      <c r="O178" s="116"/>
      <c r="P178" s="116"/>
      <c r="Q178" s="116"/>
      <c r="R178" s="116"/>
      <c r="S178" s="116"/>
      <c r="T178" s="117"/>
      <c r="AT178" s="111" t="s">
        <v>95</v>
      </c>
      <c r="AU178" s="111" t="s">
        <v>44</v>
      </c>
      <c r="AV178" s="7" t="s">
        <v>44</v>
      </c>
      <c r="AW178" s="7" t="s">
        <v>20</v>
      </c>
      <c r="AX178" s="7" t="s">
        <v>41</v>
      </c>
      <c r="AY178" s="111" t="s">
        <v>84</v>
      </c>
    </row>
    <row r="179" spans="2:65" s="7" customFormat="1" ht="22.5" x14ac:dyDescent="0.2">
      <c r="B179" s="110"/>
      <c r="D179" s="107" t="s">
        <v>95</v>
      </c>
      <c r="E179" s="111" t="s">
        <v>0</v>
      </c>
      <c r="F179" s="112" t="s">
        <v>227</v>
      </c>
      <c r="H179" s="113">
        <v>53.23</v>
      </c>
      <c r="I179" s="114"/>
      <c r="L179" s="110"/>
      <c r="M179" s="115"/>
      <c r="N179" s="116"/>
      <c r="O179" s="116"/>
      <c r="P179" s="116"/>
      <c r="Q179" s="116"/>
      <c r="R179" s="116"/>
      <c r="S179" s="116"/>
      <c r="T179" s="117"/>
      <c r="AT179" s="111" t="s">
        <v>95</v>
      </c>
      <c r="AU179" s="111" t="s">
        <v>44</v>
      </c>
      <c r="AV179" s="7" t="s">
        <v>44</v>
      </c>
      <c r="AW179" s="7" t="s">
        <v>20</v>
      </c>
      <c r="AX179" s="7" t="s">
        <v>41</v>
      </c>
      <c r="AY179" s="111" t="s">
        <v>84</v>
      </c>
    </row>
    <row r="180" spans="2:65" s="7" customFormat="1" ht="22.5" x14ac:dyDescent="0.2">
      <c r="B180" s="110"/>
      <c r="D180" s="107" t="s">
        <v>95</v>
      </c>
      <c r="E180" s="111" t="s">
        <v>0</v>
      </c>
      <c r="F180" s="112" t="s">
        <v>228</v>
      </c>
      <c r="H180" s="113">
        <v>10.11</v>
      </c>
      <c r="I180" s="114"/>
      <c r="L180" s="110"/>
      <c r="M180" s="115"/>
      <c r="N180" s="116"/>
      <c r="O180" s="116"/>
      <c r="P180" s="116"/>
      <c r="Q180" s="116"/>
      <c r="R180" s="116"/>
      <c r="S180" s="116"/>
      <c r="T180" s="117"/>
      <c r="AT180" s="111" t="s">
        <v>95</v>
      </c>
      <c r="AU180" s="111" t="s">
        <v>44</v>
      </c>
      <c r="AV180" s="7" t="s">
        <v>44</v>
      </c>
      <c r="AW180" s="7" t="s">
        <v>20</v>
      </c>
      <c r="AX180" s="7" t="s">
        <v>41</v>
      </c>
      <c r="AY180" s="111" t="s">
        <v>84</v>
      </c>
    </row>
    <row r="181" spans="2:65" s="7" customFormat="1" x14ac:dyDescent="0.2">
      <c r="B181" s="110"/>
      <c r="D181" s="107" t="s">
        <v>95</v>
      </c>
      <c r="E181" s="111" t="s">
        <v>0</v>
      </c>
      <c r="F181" s="112" t="s">
        <v>229</v>
      </c>
      <c r="H181" s="113">
        <v>15</v>
      </c>
      <c r="I181" s="114"/>
      <c r="L181" s="110"/>
      <c r="M181" s="115"/>
      <c r="N181" s="116"/>
      <c r="O181" s="116"/>
      <c r="P181" s="116"/>
      <c r="Q181" s="116"/>
      <c r="R181" s="116"/>
      <c r="S181" s="116"/>
      <c r="T181" s="117"/>
      <c r="AT181" s="111" t="s">
        <v>95</v>
      </c>
      <c r="AU181" s="111" t="s">
        <v>44</v>
      </c>
      <c r="AV181" s="7" t="s">
        <v>44</v>
      </c>
      <c r="AW181" s="7" t="s">
        <v>20</v>
      </c>
      <c r="AX181" s="7" t="s">
        <v>41</v>
      </c>
      <c r="AY181" s="111" t="s">
        <v>84</v>
      </c>
    </row>
    <row r="182" spans="2:65" s="1" customFormat="1" ht="60" customHeight="1" x14ac:dyDescent="0.2">
      <c r="B182" s="93"/>
      <c r="C182" s="94" t="s">
        <v>230</v>
      </c>
      <c r="D182" s="94" t="s">
        <v>86</v>
      </c>
      <c r="E182" s="95" t="s">
        <v>118</v>
      </c>
      <c r="F182" s="96" t="s">
        <v>231</v>
      </c>
      <c r="G182" s="97" t="s">
        <v>89</v>
      </c>
      <c r="H182" s="98">
        <v>955.75</v>
      </c>
      <c r="I182" s="99"/>
      <c r="J182" s="100">
        <f>ROUND(I182*H182,2)</f>
        <v>0</v>
      </c>
      <c r="K182" s="96" t="s">
        <v>0</v>
      </c>
      <c r="L182" s="18"/>
      <c r="M182" s="101" t="s">
        <v>0</v>
      </c>
      <c r="N182" s="102" t="s">
        <v>28</v>
      </c>
      <c r="O182" s="26"/>
      <c r="P182" s="103">
        <f>O182*H182</f>
        <v>0</v>
      </c>
      <c r="Q182" s="103">
        <v>7.3999999999999996E-2</v>
      </c>
      <c r="R182" s="103">
        <f>Q182*H182</f>
        <v>70.725499999999997</v>
      </c>
      <c r="S182" s="103">
        <v>8.8499999999999995E-2</v>
      </c>
      <c r="T182" s="104">
        <f>S182*H182</f>
        <v>84.583874999999992</v>
      </c>
      <c r="AR182" s="105" t="s">
        <v>91</v>
      </c>
      <c r="AT182" s="105" t="s">
        <v>86</v>
      </c>
      <c r="AU182" s="105" t="s">
        <v>44</v>
      </c>
      <c r="AY182" s="9" t="s">
        <v>84</v>
      </c>
      <c r="BE182" s="106">
        <f>IF(N182="základní",J182,0)</f>
        <v>0</v>
      </c>
      <c r="BF182" s="106">
        <f>IF(N182="snížená",J182,0)</f>
        <v>0</v>
      </c>
      <c r="BG182" s="106">
        <f>IF(N182="zákl. přenesená",J182,0)</f>
        <v>0</v>
      </c>
      <c r="BH182" s="106">
        <f>IF(N182="sníž. přenesená",J182,0)</f>
        <v>0</v>
      </c>
      <c r="BI182" s="106">
        <f>IF(N182="nulová",J182,0)</f>
        <v>0</v>
      </c>
      <c r="BJ182" s="9" t="s">
        <v>42</v>
      </c>
      <c r="BK182" s="106">
        <f>ROUND(I182*H182,2)</f>
        <v>0</v>
      </c>
      <c r="BL182" s="9" t="s">
        <v>91</v>
      </c>
      <c r="BM182" s="105" t="s">
        <v>232</v>
      </c>
    </row>
    <row r="183" spans="2:65" s="1" customFormat="1" ht="126.75" x14ac:dyDescent="0.2">
      <c r="B183" s="18"/>
      <c r="D183" s="107" t="s">
        <v>93</v>
      </c>
      <c r="F183" s="108" t="s">
        <v>233</v>
      </c>
      <c r="I183" s="38"/>
      <c r="L183" s="18"/>
      <c r="M183" s="109"/>
      <c r="N183" s="26"/>
      <c r="O183" s="26"/>
      <c r="P183" s="26"/>
      <c r="Q183" s="26"/>
      <c r="R183" s="26"/>
      <c r="S183" s="26"/>
      <c r="T183" s="27"/>
      <c r="AT183" s="9" t="s">
        <v>93</v>
      </c>
      <c r="AU183" s="9" t="s">
        <v>44</v>
      </c>
    </row>
    <row r="184" spans="2:65" s="1" customFormat="1" ht="204.75" x14ac:dyDescent="0.2">
      <c r="B184" s="18"/>
      <c r="D184" s="107" t="s">
        <v>223</v>
      </c>
      <c r="F184" s="128" t="s">
        <v>234</v>
      </c>
      <c r="I184" s="38"/>
      <c r="L184" s="18"/>
      <c r="M184" s="109"/>
      <c r="N184" s="26"/>
      <c r="O184" s="26"/>
      <c r="P184" s="26"/>
      <c r="Q184" s="26"/>
      <c r="R184" s="26"/>
      <c r="S184" s="26"/>
      <c r="T184" s="27"/>
      <c r="AT184" s="9" t="s">
        <v>223</v>
      </c>
      <c r="AU184" s="9" t="s">
        <v>44</v>
      </c>
    </row>
    <row r="185" spans="2:65" s="7" customFormat="1" ht="33.75" x14ac:dyDescent="0.2">
      <c r="B185" s="110"/>
      <c r="D185" s="107" t="s">
        <v>95</v>
      </c>
      <c r="E185" s="111" t="s">
        <v>0</v>
      </c>
      <c r="F185" s="112" t="s">
        <v>235</v>
      </c>
      <c r="H185" s="113">
        <v>833.08699999999999</v>
      </c>
      <c r="I185" s="114"/>
      <c r="L185" s="110"/>
      <c r="M185" s="115"/>
      <c r="N185" s="116"/>
      <c r="O185" s="116"/>
      <c r="P185" s="116"/>
      <c r="Q185" s="116"/>
      <c r="R185" s="116"/>
      <c r="S185" s="116"/>
      <c r="T185" s="117"/>
      <c r="AT185" s="111" t="s">
        <v>95</v>
      </c>
      <c r="AU185" s="111" t="s">
        <v>44</v>
      </c>
      <c r="AV185" s="7" t="s">
        <v>44</v>
      </c>
      <c r="AW185" s="7" t="s">
        <v>20</v>
      </c>
      <c r="AX185" s="7" t="s">
        <v>41</v>
      </c>
      <c r="AY185" s="111" t="s">
        <v>84</v>
      </c>
    </row>
    <row r="186" spans="2:65" s="7" customFormat="1" ht="22.5" x14ac:dyDescent="0.2">
      <c r="B186" s="110"/>
      <c r="D186" s="107" t="s">
        <v>95</v>
      </c>
      <c r="E186" s="111" t="s">
        <v>0</v>
      </c>
      <c r="F186" s="112" t="s">
        <v>236</v>
      </c>
      <c r="H186" s="113">
        <v>76.662999999999997</v>
      </c>
      <c r="I186" s="114"/>
      <c r="L186" s="110"/>
      <c r="M186" s="115"/>
      <c r="N186" s="116"/>
      <c r="O186" s="116"/>
      <c r="P186" s="116"/>
      <c r="Q186" s="116"/>
      <c r="R186" s="116"/>
      <c r="S186" s="116"/>
      <c r="T186" s="117"/>
      <c r="AT186" s="111" t="s">
        <v>95</v>
      </c>
      <c r="AU186" s="111" t="s">
        <v>44</v>
      </c>
      <c r="AV186" s="7" t="s">
        <v>44</v>
      </c>
      <c r="AW186" s="7" t="s">
        <v>20</v>
      </c>
      <c r="AX186" s="7" t="s">
        <v>41</v>
      </c>
      <c r="AY186" s="111" t="s">
        <v>84</v>
      </c>
    </row>
    <row r="187" spans="2:65" s="7" customFormat="1" x14ac:dyDescent="0.2">
      <c r="B187" s="110"/>
      <c r="D187" s="107" t="s">
        <v>95</v>
      </c>
      <c r="E187" s="111" t="s">
        <v>0</v>
      </c>
      <c r="F187" s="112" t="s">
        <v>237</v>
      </c>
      <c r="H187" s="113">
        <v>46</v>
      </c>
      <c r="I187" s="114"/>
      <c r="L187" s="110"/>
      <c r="M187" s="115"/>
      <c r="N187" s="116"/>
      <c r="O187" s="116"/>
      <c r="P187" s="116"/>
      <c r="Q187" s="116"/>
      <c r="R187" s="116"/>
      <c r="S187" s="116"/>
      <c r="T187" s="117"/>
      <c r="AT187" s="111" t="s">
        <v>95</v>
      </c>
      <c r="AU187" s="111" t="s">
        <v>44</v>
      </c>
      <c r="AV187" s="7" t="s">
        <v>44</v>
      </c>
      <c r="AW187" s="7" t="s">
        <v>20</v>
      </c>
      <c r="AX187" s="7" t="s">
        <v>41</v>
      </c>
      <c r="AY187" s="111" t="s">
        <v>84</v>
      </c>
    </row>
    <row r="188" spans="2:65" s="1" customFormat="1" ht="60" customHeight="1" x14ac:dyDescent="0.2">
      <c r="B188" s="93"/>
      <c r="C188" s="94" t="s">
        <v>238</v>
      </c>
      <c r="D188" s="94" t="s">
        <v>86</v>
      </c>
      <c r="E188" s="95" t="s">
        <v>125</v>
      </c>
      <c r="F188" s="96" t="s">
        <v>239</v>
      </c>
      <c r="G188" s="97" t="s">
        <v>89</v>
      </c>
      <c r="H188" s="98">
        <v>917.35</v>
      </c>
      <c r="I188" s="99"/>
      <c r="J188" s="100">
        <f>ROUND(I188*H188,2)</f>
        <v>0</v>
      </c>
      <c r="K188" s="96" t="s">
        <v>0</v>
      </c>
      <c r="L188" s="18"/>
      <c r="M188" s="101" t="s">
        <v>0</v>
      </c>
      <c r="N188" s="102" t="s">
        <v>28</v>
      </c>
      <c r="O188" s="26"/>
      <c r="P188" s="103">
        <f>O188*H188</f>
        <v>0</v>
      </c>
      <c r="Q188" s="103">
        <v>1.4999999999999999E-2</v>
      </c>
      <c r="R188" s="103">
        <f>Q188*H188</f>
        <v>13.760249999999999</v>
      </c>
      <c r="S188" s="103">
        <v>4.0000000000000001E-3</v>
      </c>
      <c r="T188" s="104">
        <f>S188*H188</f>
        <v>3.6694</v>
      </c>
      <c r="AR188" s="105" t="s">
        <v>91</v>
      </c>
      <c r="AT188" s="105" t="s">
        <v>86</v>
      </c>
      <c r="AU188" s="105" t="s">
        <v>44</v>
      </c>
      <c r="AY188" s="9" t="s">
        <v>84</v>
      </c>
      <c r="BE188" s="106">
        <f>IF(N188="základní",J188,0)</f>
        <v>0</v>
      </c>
      <c r="BF188" s="106">
        <f>IF(N188="snížená",J188,0)</f>
        <v>0</v>
      </c>
      <c r="BG188" s="106">
        <f>IF(N188="zákl. přenesená",J188,0)</f>
        <v>0</v>
      </c>
      <c r="BH188" s="106">
        <f>IF(N188="sníž. přenesená",J188,0)</f>
        <v>0</v>
      </c>
      <c r="BI188" s="106">
        <f>IF(N188="nulová",J188,0)</f>
        <v>0</v>
      </c>
      <c r="BJ188" s="9" t="s">
        <v>42</v>
      </c>
      <c r="BK188" s="106">
        <f>ROUND(I188*H188,2)</f>
        <v>0</v>
      </c>
      <c r="BL188" s="9" t="s">
        <v>91</v>
      </c>
      <c r="BM188" s="105" t="s">
        <v>240</v>
      </c>
    </row>
    <row r="189" spans="2:65" s="1" customFormat="1" ht="107.25" x14ac:dyDescent="0.2">
      <c r="B189" s="18"/>
      <c r="D189" s="107" t="s">
        <v>93</v>
      </c>
      <c r="F189" s="108" t="s">
        <v>241</v>
      </c>
      <c r="I189" s="38"/>
      <c r="L189" s="18"/>
      <c r="M189" s="109"/>
      <c r="N189" s="26"/>
      <c r="O189" s="26"/>
      <c r="P189" s="26"/>
      <c r="Q189" s="26"/>
      <c r="R189" s="26"/>
      <c r="S189" s="26"/>
      <c r="T189" s="27"/>
      <c r="AT189" s="9" t="s">
        <v>93</v>
      </c>
      <c r="AU189" s="9" t="s">
        <v>44</v>
      </c>
    </row>
    <row r="190" spans="2:65" s="1" customFormat="1" ht="156" x14ac:dyDescent="0.2">
      <c r="B190" s="18"/>
      <c r="D190" s="107" t="s">
        <v>223</v>
      </c>
      <c r="F190" s="128" t="s">
        <v>242</v>
      </c>
      <c r="I190" s="38"/>
      <c r="L190" s="18"/>
      <c r="M190" s="109"/>
      <c r="N190" s="26"/>
      <c r="O190" s="26"/>
      <c r="P190" s="26"/>
      <c r="Q190" s="26"/>
      <c r="R190" s="26"/>
      <c r="S190" s="26"/>
      <c r="T190" s="27"/>
      <c r="AT190" s="9" t="s">
        <v>223</v>
      </c>
      <c r="AU190" s="9" t="s">
        <v>44</v>
      </c>
    </row>
    <row r="191" spans="2:65" s="7" customFormat="1" ht="33.75" x14ac:dyDescent="0.2">
      <c r="B191" s="110"/>
      <c r="D191" s="107" t="s">
        <v>95</v>
      </c>
      <c r="E191" s="111" t="s">
        <v>0</v>
      </c>
      <c r="F191" s="112" t="s">
        <v>243</v>
      </c>
      <c r="H191" s="113">
        <v>713.928</v>
      </c>
      <c r="I191" s="114"/>
      <c r="L191" s="110"/>
      <c r="M191" s="115"/>
      <c r="N191" s="116"/>
      <c r="O191" s="116"/>
      <c r="P191" s="116"/>
      <c r="Q191" s="116"/>
      <c r="R191" s="116"/>
      <c r="S191" s="116"/>
      <c r="T191" s="117"/>
      <c r="AT191" s="111" t="s">
        <v>95</v>
      </c>
      <c r="AU191" s="111" t="s">
        <v>44</v>
      </c>
      <c r="AV191" s="7" t="s">
        <v>44</v>
      </c>
      <c r="AW191" s="7" t="s">
        <v>20</v>
      </c>
      <c r="AX191" s="7" t="s">
        <v>41</v>
      </c>
      <c r="AY191" s="111" t="s">
        <v>84</v>
      </c>
    </row>
    <row r="192" spans="2:65" s="7" customFormat="1" ht="45" x14ac:dyDescent="0.2">
      <c r="B192" s="110"/>
      <c r="D192" s="107" t="s">
        <v>95</v>
      </c>
      <c r="E192" s="111" t="s">
        <v>0</v>
      </c>
      <c r="F192" s="112" t="s">
        <v>244</v>
      </c>
      <c r="H192" s="113">
        <v>88.421999999999997</v>
      </c>
      <c r="I192" s="114"/>
      <c r="L192" s="110"/>
      <c r="M192" s="115"/>
      <c r="N192" s="116"/>
      <c r="O192" s="116"/>
      <c r="P192" s="116"/>
      <c r="Q192" s="116"/>
      <c r="R192" s="116"/>
      <c r="S192" s="116"/>
      <c r="T192" s="117"/>
      <c r="AT192" s="111" t="s">
        <v>95</v>
      </c>
      <c r="AU192" s="111" t="s">
        <v>44</v>
      </c>
      <c r="AV192" s="7" t="s">
        <v>44</v>
      </c>
      <c r="AW192" s="7" t="s">
        <v>20</v>
      </c>
      <c r="AX192" s="7" t="s">
        <v>41</v>
      </c>
      <c r="AY192" s="111" t="s">
        <v>84</v>
      </c>
    </row>
    <row r="193" spans="2:65" s="7" customFormat="1" x14ac:dyDescent="0.2">
      <c r="B193" s="110"/>
      <c r="D193" s="107" t="s">
        <v>95</v>
      </c>
      <c r="E193" s="111" t="s">
        <v>0</v>
      </c>
      <c r="F193" s="112" t="s">
        <v>245</v>
      </c>
      <c r="H193" s="113">
        <v>115</v>
      </c>
      <c r="I193" s="114"/>
      <c r="L193" s="110"/>
      <c r="M193" s="115"/>
      <c r="N193" s="116"/>
      <c r="O193" s="116"/>
      <c r="P193" s="116"/>
      <c r="Q193" s="116"/>
      <c r="R193" s="116"/>
      <c r="S193" s="116"/>
      <c r="T193" s="117"/>
      <c r="AT193" s="111" t="s">
        <v>95</v>
      </c>
      <c r="AU193" s="111" t="s">
        <v>44</v>
      </c>
      <c r="AV193" s="7" t="s">
        <v>44</v>
      </c>
      <c r="AW193" s="7" t="s">
        <v>20</v>
      </c>
      <c r="AX193" s="7" t="s">
        <v>41</v>
      </c>
      <c r="AY193" s="111" t="s">
        <v>84</v>
      </c>
    </row>
    <row r="194" spans="2:65" s="1" customFormat="1" ht="36" customHeight="1" x14ac:dyDescent="0.2">
      <c r="B194" s="93"/>
      <c r="C194" s="94" t="s">
        <v>246</v>
      </c>
      <c r="D194" s="94" t="s">
        <v>86</v>
      </c>
      <c r="E194" s="95" t="s">
        <v>132</v>
      </c>
      <c r="F194" s="96" t="s">
        <v>247</v>
      </c>
      <c r="G194" s="97" t="s">
        <v>89</v>
      </c>
      <c r="H194" s="98">
        <v>35.174999999999997</v>
      </c>
      <c r="I194" s="99"/>
      <c r="J194" s="100">
        <f>ROUND(I194*H194,2)</f>
        <v>0</v>
      </c>
      <c r="K194" s="96" t="s">
        <v>0</v>
      </c>
      <c r="L194" s="18"/>
      <c r="M194" s="101" t="s">
        <v>0</v>
      </c>
      <c r="N194" s="102" t="s">
        <v>28</v>
      </c>
      <c r="O194" s="26"/>
      <c r="P194" s="103">
        <f>O194*H194</f>
        <v>0</v>
      </c>
      <c r="Q194" s="103">
        <v>0.02</v>
      </c>
      <c r="R194" s="103">
        <f>Q194*H194</f>
        <v>0.7034999999999999</v>
      </c>
      <c r="S194" s="103">
        <v>0</v>
      </c>
      <c r="T194" s="104">
        <f>S194*H194</f>
        <v>0</v>
      </c>
      <c r="AR194" s="105" t="s">
        <v>91</v>
      </c>
      <c r="AT194" s="105" t="s">
        <v>86</v>
      </c>
      <c r="AU194" s="105" t="s">
        <v>44</v>
      </c>
      <c r="AY194" s="9" t="s">
        <v>84</v>
      </c>
      <c r="BE194" s="106">
        <f>IF(N194="základní",J194,0)</f>
        <v>0</v>
      </c>
      <c r="BF194" s="106">
        <f>IF(N194="snížená",J194,0)</f>
        <v>0</v>
      </c>
      <c r="BG194" s="106">
        <f>IF(N194="zákl. přenesená",J194,0)</f>
        <v>0</v>
      </c>
      <c r="BH194" s="106">
        <f>IF(N194="sníž. přenesená",J194,0)</f>
        <v>0</v>
      </c>
      <c r="BI194" s="106">
        <f>IF(N194="nulová",J194,0)</f>
        <v>0</v>
      </c>
      <c r="BJ194" s="9" t="s">
        <v>42</v>
      </c>
      <c r="BK194" s="106">
        <f>ROUND(I194*H194,2)</f>
        <v>0</v>
      </c>
      <c r="BL194" s="9" t="s">
        <v>91</v>
      </c>
      <c r="BM194" s="105" t="s">
        <v>248</v>
      </c>
    </row>
    <row r="195" spans="2:65" s="1" customFormat="1" ht="48.75" x14ac:dyDescent="0.2">
      <c r="B195" s="18"/>
      <c r="D195" s="107" t="s">
        <v>93</v>
      </c>
      <c r="F195" s="108" t="s">
        <v>249</v>
      </c>
      <c r="I195" s="38"/>
      <c r="L195" s="18"/>
      <c r="M195" s="109"/>
      <c r="N195" s="26"/>
      <c r="O195" s="26"/>
      <c r="P195" s="26"/>
      <c r="Q195" s="26"/>
      <c r="R195" s="26"/>
      <c r="S195" s="26"/>
      <c r="T195" s="27"/>
      <c r="AT195" s="9" t="s">
        <v>93</v>
      </c>
      <c r="AU195" s="9" t="s">
        <v>44</v>
      </c>
    </row>
    <row r="196" spans="2:65" s="7" customFormat="1" ht="22.5" x14ac:dyDescent="0.2">
      <c r="B196" s="110"/>
      <c r="D196" s="107" t="s">
        <v>95</v>
      </c>
      <c r="E196" s="111" t="s">
        <v>0</v>
      </c>
      <c r="F196" s="112" t="s">
        <v>250</v>
      </c>
      <c r="H196" s="113">
        <v>15.1</v>
      </c>
      <c r="I196" s="114"/>
      <c r="L196" s="110"/>
      <c r="M196" s="115"/>
      <c r="N196" s="116"/>
      <c r="O196" s="116"/>
      <c r="P196" s="116"/>
      <c r="Q196" s="116"/>
      <c r="R196" s="116"/>
      <c r="S196" s="116"/>
      <c r="T196" s="117"/>
      <c r="AT196" s="111" t="s">
        <v>95</v>
      </c>
      <c r="AU196" s="111" t="s">
        <v>44</v>
      </c>
      <c r="AV196" s="7" t="s">
        <v>44</v>
      </c>
      <c r="AW196" s="7" t="s">
        <v>20</v>
      </c>
      <c r="AX196" s="7" t="s">
        <v>41</v>
      </c>
      <c r="AY196" s="111" t="s">
        <v>84</v>
      </c>
    </row>
    <row r="197" spans="2:65" s="7" customFormat="1" ht="22.5" x14ac:dyDescent="0.2">
      <c r="B197" s="110"/>
      <c r="D197" s="107" t="s">
        <v>95</v>
      </c>
      <c r="E197" s="111" t="s">
        <v>0</v>
      </c>
      <c r="F197" s="112" t="s">
        <v>251</v>
      </c>
      <c r="H197" s="113">
        <v>15.074999999999999</v>
      </c>
      <c r="I197" s="114"/>
      <c r="L197" s="110"/>
      <c r="M197" s="115"/>
      <c r="N197" s="116"/>
      <c r="O197" s="116"/>
      <c r="P197" s="116"/>
      <c r="Q197" s="116"/>
      <c r="R197" s="116"/>
      <c r="S197" s="116"/>
      <c r="T197" s="117"/>
      <c r="AT197" s="111" t="s">
        <v>95</v>
      </c>
      <c r="AU197" s="111" t="s">
        <v>44</v>
      </c>
      <c r="AV197" s="7" t="s">
        <v>44</v>
      </c>
      <c r="AW197" s="7" t="s">
        <v>20</v>
      </c>
      <c r="AX197" s="7" t="s">
        <v>41</v>
      </c>
      <c r="AY197" s="111" t="s">
        <v>84</v>
      </c>
    </row>
    <row r="198" spans="2:65" s="7" customFormat="1" x14ac:dyDescent="0.2">
      <c r="B198" s="110"/>
      <c r="D198" s="107" t="s">
        <v>95</v>
      </c>
      <c r="E198" s="111" t="s">
        <v>0</v>
      </c>
      <c r="F198" s="112" t="s">
        <v>252</v>
      </c>
      <c r="H198" s="113">
        <v>5</v>
      </c>
      <c r="I198" s="114"/>
      <c r="L198" s="110"/>
      <c r="M198" s="115"/>
      <c r="N198" s="116"/>
      <c r="O198" s="116"/>
      <c r="P198" s="116"/>
      <c r="Q198" s="116"/>
      <c r="R198" s="116"/>
      <c r="S198" s="116"/>
      <c r="T198" s="117"/>
      <c r="AT198" s="111" t="s">
        <v>95</v>
      </c>
      <c r="AU198" s="111" t="s">
        <v>44</v>
      </c>
      <c r="AV198" s="7" t="s">
        <v>44</v>
      </c>
      <c r="AW198" s="7" t="s">
        <v>20</v>
      </c>
      <c r="AX198" s="7" t="s">
        <v>41</v>
      </c>
      <c r="AY198" s="111" t="s">
        <v>84</v>
      </c>
    </row>
    <row r="199" spans="2:65" s="1" customFormat="1" ht="24" customHeight="1" x14ac:dyDescent="0.2">
      <c r="B199" s="93"/>
      <c r="C199" s="94" t="s">
        <v>253</v>
      </c>
      <c r="D199" s="94" t="s">
        <v>86</v>
      </c>
      <c r="E199" s="95" t="s">
        <v>254</v>
      </c>
      <c r="F199" s="96" t="s">
        <v>255</v>
      </c>
      <c r="G199" s="97" t="s">
        <v>89</v>
      </c>
      <c r="H199" s="98">
        <v>37.807000000000002</v>
      </c>
      <c r="I199" s="99"/>
      <c r="J199" s="100">
        <f>ROUND(I199*H199,2)</f>
        <v>0</v>
      </c>
      <c r="K199" s="96" t="s">
        <v>90</v>
      </c>
      <c r="L199" s="18"/>
      <c r="M199" s="101" t="s">
        <v>0</v>
      </c>
      <c r="N199" s="102" t="s">
        <v>28</v>
      </c>
      <c r="O199" s="26"/>
      <c r="P199" s="103">
        <f>O199*H199</f>
        <v>0</v>
      </c>
      <c r="Q199" s="103">
        <v>3.3579999999999999E-2</v>
      </c>
      <c r="R199" s="103">
        <f>Q199*H199</f>
        <v>1.26955906</v>
      </c>
      <c r="S199" s="103">
        <v>0</v>
      </c>
      <c r="T199" s="104">
        <f>S199*H199</f>
        <v>0</v>
      </c>
      <c r="AR199" s="105" t="s">
        <v>91</v>
      </c>
      <c r="AT199" s="105" t="s">
        <v>86</v>
      </c>
      <c r="AU199" s="105" t="s">
        <v>44</v>
      </c>
      <c r="AY199" s="9" t="s">
        <v>84</v>
      </c>
      <c r="BE199" s="106">
        <f>IF(N199="základní",J199,0)</f>
        <v>0</v>
      </c>
      <c r="BF199" s="106">
        <f>IF(N199="snížená",J199,0)</f>
        <v>0</v>
      </c>
      <c r="BG199" s="106">
        <f>IF(N199="zákl. přenesená",J199,0)</f>
        <v>0</v>
      </c>
      <c r="BH199" s="106">
        <f>IF(N199="sníž. přenesená",J199,0)</f>
        <v>0</v>
      </c>
      <c r="BI199" s="106">
        <f>IF(N199="nulová",J199,0)</f>
        <v>0</v>
      </c>
      <c r="BJ199" s="9" t="s">
        <v>42</v>
      </c>
      <c r="BK199" s="106">
        <f>ROUND(I199*H199,2)</f>
        <v>0</v>
      </c>
      <c r="BL199" s="9" t="s">
        <v>91</v>
      </c>
      <c r="BM199" s="105" t="s">
        <v>256</v>
      </c>
    </row>
    <row r="200" spans="2:65" s="1" customFormat="1" x14ac:dyDescent="0.2">
      <c r="B200" s="18"/>
      <c r="D200" s="107" t="s">
        <v>93</v>
      </c>
      <c r="F200" s="108" t="s">
        <v>255</v>
      </c>
      <c r="I200" s="38"/>
      <c r="L200" s="18"/>
      <c r="M200" s="109"/>
      <c r="N200" s="26"/>
      <c r="O200" s="26"/>
      <c r="P200" s="26"/>
      <c r="Q200" s="26"/>
      <c r="R200" s="26"/>
      <c r="S200" s="26"/>
      <c r="T200" s="27"/>
      <c r="AT200" s="9" t="s">
        <v>93</v>
      </c>
      <c r="AU200" s="9" t="s">
        <v>44</v>
      </c>
    </row>
    <row r="201" spans="2:65" s="7" customFormat="1" x14ac:dyDescent="0.2">
      <c r="B201" s="110"/>
      <c r="D201" s="107" t="s">
        <v>95</v>
      </c>
      <c r="E201" s="111" t="s">
        <v>0</v>
      </c>
      <c r="F201" s="112" t="s">
        <v>257</v>
      </c>
      <c r="H201" s="113">
        <v>1.54</v>
      </c>
      <c r="I201" s="114"/>
      <c r="L201" s="110"/>
      <c r="M201" s="115"/>
      <c r="N201" s="116"/>
      <c r="O201" s="116"/>
      <c r="P201" s="116"/>
      <c r="Q201" s="116"/>
      <c r="R201" s="116"/>
      <c r="S201" s="116"/>
      <c r="T201" s="117"/>
      <c r="AT201" s="111" t="s">
        <v>95</v>
      </c>
      <c r="AU201" s="111" t="s">
        <v>44</v>
      </c>
      <c r="AV201" s="7" t="s">
        <v>44</v>
      </c>
      <c r="AW201" s="7" t="s">
        <v>20</v>
      </c>
      <c r="AX201" s="7" t="s">
        <v>41</v>
      </c>
      <c r="AY201" s="111" t="s">
        <v>84</v>
      </c>
    </row>
    <row r="202" spans="2:65" s="7" customFormat="1" x14ac:dyDescent="0.2">
      <c r="B202" s="110"/>
      <c r="D202" s="107" t="s">
        <v>95</v>
      </c>
      <c r="E202" s="111" t="s">
        <v>0</v>
      </c>
      <c r="F202" s="112" t="s">
        <v>258</v>
      </c>
      <c r="H202" s="113">
        <v>2.52</v>
      </c>
      <c r="I202" s="114"/>
      <c r="L202" s="110"/>
      <c r="M202" s="115"/>
      <c r="N202" s="116"/>
      <c r="O202" s="116"/>
      <c r="P202" s="116"/>
      <c r="Q202" s="116"/>
      <c r="R202" s="116"/>
      <c r="S202" s="116"/>
      <c r="T202" s="117"/>
      <c r="AT202" s="111" t="s">
        <v>95</v>
      </c>
      <c r="AU202" s="111" t="s">
        <v>44</v>
      </c>
      <c r="AV202" s="7" t="s">
        <v>44</v>
      </c>
      <c r="AW202" s="7" t="s">
        <v>20</v>
      </c>
      <c r="AX202" s="7" t="s">
        <v>41</v>
      </c>
      <c r="AY202" s="111" t="s">
        <v>84</v>
      </c>
    </row>
    <row r="203" spans="2:65" s="7" customFormat="1" ht="22.5" x14ac:dyDescent="0.2">
      <c r="B203" s="110"/>
      <c r="D203" s="107" t="s">
        <v>95</v>
      </c>
      <c r="E203" s="111" t="s">
        <v>0</v>
      </c>
      <c r="F203" s="112" t="s">
        <v>259</v>
      </c>
      <c r="H203" s="113">
        <v>9.18</v>
      </c>
      <c r="I203" s="114"/>
      <c r="L203" s="110"/>
      <c r="M203" s="115"/>
      <c r="N203" s="116"/>
      <c r="O203" s="116"/>
      <c r="P203" s="116"/>
      <c r="Q203" s="116"/>
      <c r="R203" s="116"/>
      <c r="S203" s="116"/>
      <c r="T203" s="117"/>
      <c r="AT203" s="111" t="s">
        <v>95</v>
      </c>
      <c r="AU203" s="111" t="s">
        <v>44</v>
      </c>
      <c r="AV203" s="7" t="s">
        <v>44</v>
      </c>
      <c r="AW203" s="7" t="s">
        <v>20</v>
      </c>
      <c r="AX203" s="7" t="s">
        <v>41</v>
      </c>
      <c r="AY203" s="111" t="s">
        <v>84</v>
      </c>
    </row>
    <row r="204" spans="2:65" s="7" customFormat="1" ht="33.75" x14ac:dyDescent="0.2">
      <c r="B204" s="110"/>
      <c r="D204" s="107" t="s">
        <v>95</v>
      </c>
      <c r="E204" s="111" t="s">
        <v>0</v>
      </c>
      <c r="F204" s="112" t="s">
        <v>260</v>
      </c>
      <c r="H204" s="113">
        <v>24.071999999999999</v>
      </c>
      <c r="I204" s="114"/>
      <c r="L204" s="110"/>
      <c r="M204" s="115"/>
      <c r="N204" s="116"/>
      <c r="O204" s="116"/>
      <c r="P204" s="116"/>
      <c r="Q204" s="116"/>
      <c r="R204" s="116"/>
      <c r="S204" s="116"/>
      <c r="T204" s="117"/>
      <c r="AT204" s="111" t="s">
        <v>95</v>
      </c>
      <c r="AU204" s="111" t="s">
        <v>44</v>
      </c>
      <c r="AV204" s="7" t="s">
        <v>44</v>
      </c>
      <c r="AW204" s="7" t="s">
        <v>20</v>
      </c>
      <c r="AX204" s="7" t="s">
        <v>41</v>
      </c>
      <c r="AY204" s="111" t="s">
        <v>84</v>
      </c>
    </row>
    <row r="205" spans="2:65" s="7" customFormat="1" ht="33.75" x14ac:dyDescent="0.2">
      <c r="B205" s="110"/>
      <c r="D205" s="107" t="s">
        <v>95</v>
      </c>
      <c r="E205" s="111" t="s">
        <v>0</v>
      </c>
      <c r="F205" s="112" t="s">
        <v>261</v>
      </c>
      <c r="H205" s="113">
        <v>6.8170000000000002</v>
      </c>
      <c r="I205" s="114"/>
      <c r="L205" s="110"/>
      <c r="M205" s="115"/>
      <c r="N205" s="116"/>
      <c r="O205" s="116"/>
      <c r="P205" s="116"/>
      <c r="Q205" s="116"/>
      <c r="R205" s="116"/>
      <c r="S205" s="116"/>
      <c r="T205" s="117"/>
      <c r="AT205" s="111" t="s">
        <v>95</v>
      </c>
      <c r="AU205" s="111" t="s">
        <v>44</v>
      </c>
      <c r="AV205" s="7" t="s">
        <v>44</v>
      </c>
      <c r="AW205" s="7" t="s">
        <v>20</v>
      </c>
      <c r="AX205" s="7" t="s">
        <v>41</v>
      </c>
      <c r="AY205" s="111" t="s">
        <v>84</v>
      </c>
    </row>
    <row r="206" spans="2:65" s="7" customFormat="1" ht="22.5" x14ac:dyDescent="0.2">
      <c r="B206" s="110"/>
      <c r="D206" s="107" t="s">
        <v>95</v>
      </c>
      <c r="E206" s="111" t="s">
        <v>0</v>
      </c>
      <c r="F206" s="112" t="s">
        <v>262</v>
      </c>
      <c r="H206" s="113">
        <v>7.3780000000000001</v>
      </c>
      <c r="I206" s="114"/>
      <c r="L206" s="110"/>
      <c r="M206" s="115"/>
      <c r="N206" s="116"/>
      <c r="O206" s="116"/>
      <c r="P206" s="116"/>
      <c r="Q206" s="116"/>
      <c r="R206" s="116"/>
      <c r="S206" s="116"/>
      <c r="T206" s="117"/>
      <c r="AT206" s="111" t="s">
        <v>95</v>
      </c>
      <c r="AU206" s="111" t="s">
        <v>44</v>
      </c>
      <c r="AV206" s="7" t="s">
        <v>44</v>
      </c>
      <c r="AW206" s="7" t="s">
        <v>20</v>
      </c>
      <c r="AX206" s="7" t="s">
        <v>41</v>
      </c>
      <c r="AY206" s="111" t="s">
        <v>84</v>
      </c>
    </row>
    <row r="207" spans="2:65" s="7" customFormat="1" x14ac:dyDescent="0.2">
      <c r="B207" s="110"/>
      <c r="D207" s="107" t="s">
        <v>95</v>
      </c>
      <c r="E207" s="111" t="s">
        <v>0</v>
      </c>
      <c r="F207" s="112" t="s">
        <v>263</v>
      </c>
      <c r="H207" s="113">
        <v>5</v>
      </c>
      <c r="I207" s="114"/>
      <c r="L207" s="110"/>
      <c r="M207" s="115"/>
      <c r="N207" s="116"/>
      <c r="O207" s="116"/>
      <c r="P207" s="116"/>
      <c r="Q207" s="116"/>
      <c r="R207" s="116"/>
      <c r="S207" s="116"/>
      <c r="T207" s="117"/>
      <c r="AT207" s="111" t="s">
        <v>95</v>
      </c>
      <c r="AU207" s="111" t="s">
        <v>44</v>
      </c>
      <c r="AV207" s="7" t="s">
        <v>44</v>
      </c>
      <c r="AW207" s="7" t="s">
        <v>20</v>
      </c>
      <c r="AX207" s="7" t="s">
        <v>41</v>
      </c>
      <c r="AY207" s="111" t="s">
        <v>84</v>
      </c>
    </row>
    <row r="208" spans="2:65" s="1" customFormat="1" ht="16.5" customHeight="1" x14ac:dyDescent="0.2">
      <c r="B208" s="93"/>
      <c r="C208" s="94" t="s">
        <v>264</v>
      </c>
      <c r="D208" s="94" t="s">
        <v>86</v>
      </c>
      <c r="E208" s="95" t="s">
        <v>265</v>
      </c>
      <c r="F208" s="96" t="s">
        <v>266</v>
      </c>
      <c r="G208" s="97" t="s">
        <v>89</v>
      </c>
      <c r="H208" s="98">
        <v>994</v>
      </c>
      <c r="I208" s="99"/>
      <c r="J208" s="100">
        <f>ROUND(I208*H208,2)</f>
        <v>0</v>
      </c>
      <c r="K208" s="96" t="s">
        <v>90</v>
      </c>
      <c r="L208" s="18"/>
      <c r="M208" s="101" t="s">
        <v>0</v>
      </c>
      <c r="N208" s="102" t="s">
        <v>28</v>
      </c>
      <c r="O208" s="26"/>
      <c r="P208" s="103">
        <f>O208*H208</f>
        <v>0</v>
      </c>
      <c r="Q208" s="103">
        <v>1.2E-4</v>
      </c>
      <c r="R208" s="103">
        <f>Q208*H208</f>
        <v>0.11928</v>
      </c>
      <c r="S208" s="103">
        <v>0</v>
      </c>
      <c r="T208" s="104">
        <f>S208*H208</f>
        <v>0</v>
      </c>
      <c r="AR208" s="105" t="s">
        <v>91</v>
      </c>
      <c r="AT208" s="105" t="s">
        <v>86</v>
      </c>
      <c r="AU208" s="105" t="s">
        <v>44</v>
      </c>
      <c r="AY208" s="9" t="s">
        <v>84</v>
      </c>
      <c r="BE208" s="106">
        <f>IF(N208="základní",J208,0)</f>
        <v>0</v>
      </c>
      <c r="BF208" s="106">
        <f>IF(N208="snížená",J208,0)</f>
        <v>0</v>
      </c>
      <c r="BG208" s="106">
        <f>IF(N208="zákl. přenesená",J208,0)</f>
        <v>0</v>
      </c>
      <c r="BH208" s="106">
        <f>IF(N208="sníž. přenesená",J208,0)</f>
        <v>0</v>
      </c>
      <c r="BI208" s="106">
        <f>IF(N208="nulová",J208,0)</f>
        <v>0</v>
      </c>
      <c r="BJ208" s="9" t="s">
        <v>42</v>
      </c>
      <c r="BK208" s="106">
        <f>ROUND(I208*H208,2)</f>
        <v>0</v>
      </c>
      <c r="BL208" s="9" t="s">
        <v>91</v>
      </c>
      <c r="BM208" s="105" t="s">
        <v>267</v>
      </c>
    </row>
    <row r="209" spans="2:65" s="1" customFormat="1" ht="19.5" x14ac:dyDescent="0.2">
      <c r="B209" s="18"/>
      <c r="D209" s="107" t="s">
        <v>93</v>
      </c>
      <c r="F209" s="108" t="s">
        <v>268</v>
      </c>
      <c r="I209" s="38"/>
      <c r="L209" s="18"/>
      <c r="M209" s="109"/>
      <c r="N209" s="26"/>
      <c r="O209" s="26"/>
      <c r="P209" s="26"/>
      <c r="Q209" s="26"/>
      <c r="R209" s="26"/>
      <c r="S209" s="26"/>
      <c r="T209" s="27"/>
      <c r="AT209" s="9" t="s">
        <v>93</v>
      </c>
      <c r="AU209" s="9" t="s">
        <v>44</v>
      </c>
    </row>
    <row r="210" spans="2:65" s="7" customFormat="1" x14ac:dyDescent="0.2">
      <c r="B210" s="110"/>
      <c r="D210" s="107" t="s">
        <v>95</v>
      </c>
      <c r="E210" s="111" t="s">
        <v>0</v>
      </c>
      <c r="F210" s="112" t="s">
        <v>269</v>
      </c>
      <c r="H210" s="113"/>
      <c r="I210" s="114"/>
      <c r="L210" s="110"/>
      <c r="M210" s="115"/>
      <c r="N210" s="116"/>
      <c r="O210" s="116"/>
      <c r="P210" s="116"/>
      <c r="Q210" s="116"/>
      <c r="R210" s="116"/>
      <c r="S210" s="116"/>
      <c r="T210" s="117"/>
      <c r="AT210" s="111" t="s">
        <v>95</v>
      </c>
      <c r="AU210" s="111" t="s">
        <v>44</v>
      </c>
      <c r="AV210" s="7" t="s">
        <v>44</v>
      </c>
      <c r="AW210" s="7" t="s">
        <v>20</v>
      </c>
      <c r="AX210" s="7" t="s">
        <v>41</v>
      </c>
      <c r="AY210" s="111" t="s">
        <v>84</v>
      </c>
    </row>
    <row r="211" spans="2:65" s="1" customFormat="1" ht="16.5" customHeight="1" x14ac:dyDescent="0.2">
      <c r="B211" s="93"/>
      <c r="C211" s="94" t="s">
        <v>216</v>
      </c>
      <c r="D211" s="94" t="s">
        <v>86</v>
      </c>
      <c r="E211" s="95" t="s">
        <v>270</v>
      </c>
      <c r="F211" s="96" t="s">
        <v>271</v>
      </c>
      <c r="G211" s="97" t="s">
        <v>192</v>
      </c>
      <c r="H211" s="98">
        <v>540.70000000000005</v>
      </c>
      <c r="I211" s="99"/>
      <c r="J211" s="100">
        <f>ROUND(I211*H211,2)</f>
        <v>0</v>
      </c>
      <c r="K211" s="96" t="s">
        <v>90</v>
      </c>
      <c r="L211" s="18"/>
      <c r="M211" s="101" t="s">
        <v>0</v>
      </c>
      <c r="N211" s="102" t="s">
        <v>28</v>
      </c>
      <c r="O211" s="26"/>
      <c r="P211" s="103">
        <f>O211*H211</f>
        <v>0</v>
      </c>
      <c r="Q211" s="103">
        <v>0</v>
      </c>
      <c r="R211" s="103">
        <f>Q211*H211</f>
        <v>0</v>
      </c>
      <c r="S211" s="103">
        <v>0</v>
      </c>
      <c r="T211" s="104">
        <f>S211*H211</f>
        <v>0</v>
      </c>
      <c r="AR211" s="105" t="s">
        <v>91</v>
      </c>
      <c r="AT211" s="105" t="s">
        <v>86</v>
      </c>
      <c r="AU211" s="105" t="s">
        <v>44</v>
      </c>
      <c r="AY211" s="9" t="s">
        <v>84</v>
      </c>
      <c r="BE211" s="106">
        <f>IF(N211="základní",J211,0)</f>
        <v>0</v>
      </c>
      <c r="BF211" s="106">
        <f>IF(N211="snížená",J211,0)</f>
        <v>0</v>
      </c>
      <c r="BG211" s="106">
        <f>IF(N211="zákl. přenesená",J211,0)</f>
        <v>0</v>
      </c>
      <c r="BH211" s="106">
        <f>IF(N211="sníž. přenesená",J211,0)</f>
        <v>0</v>
      </c>
      <c r="BI211" s="106">
        <f>IF(N211="nulová",J211,0)</f>
        <v>0</v>
      </c>
      <c r="BJ211" s="9" t="s">
        <v>42</v>
      </c>
      <c r="BK211" s="106">
        <f>ROUND(I211*H211,2)</f>
        <v>0</v>
      </c>
      <c r="BL211" s="9" t="s">
        <v>91</v>
      </c>
      <c r="BM211" s="105" t="s">
        <v>272</v>
      </c>
    </row>
    <row r="212" spans="2:65" s="1" customFormat="1" ht="29.25" x14ac:dyDescent="0.2">
      <c r="B212" s="18"/>
      <c r="D212" s="107" t="s">
        <v>93</v>
      </c>
      <c r="F212" s="108" t="s">
        <v>273</v>
      </c>
      <c r="I212" s="38"/>
      <c r="L212" s="18"/>
      <c r="M212" s="109"/>
      <c r="N212" s="26"/>
      <c r="O212" s="26"/>
      <c r="P212" s="26"/>
      <c r="Q212" s="26"/>
      <c r="R212" s="26"/>
      <c r="S212" s="26"/>
      <c r="T212" s="27"/>
      <c r="AT212" s="9" t="s">
        <v>93</v>
      </c>
      <c r="AU212" s="9" t="s">
        <v>44</v>
      </c>
    </row>
    <row r="213" spans="2:65" s="7" customFormat="1" ht="33.75" x14ac:dyDescent="0.2">
      <c r="B213" s="110"/>
      <c r="D213" s="107" t="s">
        <v>95</v>
      </c>
      <c r="E213" s="111" t="s">
        <v>0</v>
      </c>
      <c r="F213" s="112" t="s">
        <v>274</v>
      </c>
      <c r="H213" s="113">
        <v>224.74</v>
      </c>
      <c r="I213" s="114"/>
      <c r="L213" s="110"/>
      <c r="M213" s="115"/>
      <c r="N213" s="116"/>
      <c r="O213" s="116"/>
      <c r="P213" s="116"/>
      <c r="Q213" s="116"/>
      <c r="R213" s="116"/>
      <c r="S213" s="116"/>
      <c r="T213" s="117"/>
      <c r="AT213" s="111" t="s">
        <v>95</v>
      </c>
      <c r="AU213" s="111" t="s">
        <v>44</v>
      </c>
      <c r="AV213" s="7" t="s">
        <v>44</v>
      </c>
      <c r="AW213" s="7" t="s">
        <v>20</v>
      </c>
      <c r="AX213" s="7" t="s">
        <v>41</v>
      </c>
      <c r="AY213" s="111" t="s">
        <v>84</v>
      </c>
    </row>
    <row r="214" spans="2:65" s="7" customFormat="1" ht="45" x14ac:dyDescent="0.2">
      <c r="B214" s="110"/>
      <c r="D214" s="107" t="s">
        <v>95</v>
      </c>
      <c r="E214" s="111" t="s">
        <v>0</v>
      </c>
      <c r="F214" s="112" t="s">
        <v>275</v>
      </c>
      <c r="H214" s="113">
        <v>123.6</v>
      </c>
      <c r="I214" s="114"/>
      <c r="L214" s="110"/>
      <c r="M214" s="115"/>
      <c r="N214" s="116"/>
      <c r="O214" s="116"/>
      <c r="P214" s="116"/>
      <c r="Q214" s="116"/>
      <c r="R214" s="116"/>
      <c r="S214" s="116"/>
      <c r="T214" s="117"/>
      <c r="AT214" s="111" t="s">
        <v>95</v>
      </c>
      <c r="AU214" s="111" t="s">
        <v>44</v>
      </c>
      <c r="AV214" s="7" t="s">
        <v>44</v>
      </c>
      <c r="AW214" s="7" t="s">
        <v>20</v>
      </c>
      <c r="AX214" s="7" t="s">
        <v>41</v>
      </c>
      <c r="AY214" s="111" t="s">
        <v>84</v>
      </c>
    </row>
    <row r="215" spans="2:65" s="7" customFormat="1" ht="22.5" x14ac:dyDescent="0.2">
      <c r="B215" s="110"/>
      <c r="D215" s="107" t="s">
        <v>95</v>
      </c>
      <c r="E215" s="111" t="s">
        <v>0</v>
      </c>
      <c r="F215" s="112" t="s">
        <v>276</v>
      </c>
      <c r="H215" s="113">
        <v>94.36</v>
      </c>
      <c r="I215" s="114"/>
      <c r="L215" s="110"/>
      <c r="M215" s="115"/>
      <c r="N215" s="116"/>
      <c r="O215" s="116"/>
      <c r="P215" s="116"/>
      <c r="Q215" s="116"/>
      <c r="R215" s="116"/>
      <c r="S215" s="116"/>
      <c r="T215" s="117"/>
      <c r="AT215" s="111" t="s">
        <v>95</v>
      </c>
      <c r="AU215" s="111" t="s">
        <v>44</v>
      </c>
      <c r="AV215" s="7" t="s">
        <v>44</v>
      </c>
      <c r="AW215" s="7" t="s">
        <v>20</v>
      </c>
      <c r="AX215" s="7" t="s">
        <v>41</v>
      </c>
      <c r="AY215" s="111" t="s">
        <v>84</v>
      </c>
    </row>
    <row r="216" spans="2:65" s="7" customFormat="1" ht="22.5" x14ac:dyDescent="0.2">
      <c r="B216" s="110"/>
      <c r="D216" s="107" t="s">
        <v>95</v>
      </c>
      <c r="E216" s="111" t="s">
        <v>0</v>
      </c>
      <c r="F216" s="112" t="s">
        <v>277</v>
      </c>
      <c r="H216" s="113">
        <v>498</v>
      </c>
      <c r="I216" s="114"/>
      <c r="L216" s="110"/>
      <c r="M216" s="115"/>
      <c r="N216" s="116"/>
      <c r="O216" s="116"/>
      <c r="P216" s="116"/>
      <c r="Q216" s="116"/>
      <c r="R216" s="116"/>
      <c r="S216" s="116"/>
      <c r="T216" s="117"/>
      <c r="AT216" s="111" t="s">
        <v>95</v>
      </c>
      <c r="AU216" s="111" t="s">
        <v>44</v>
      </c>
      <c r="AV216" s="7" t="s">
        <v>44</v>
      </c>
      <c r="AW216" s="7" t="s">
        <v>20</v>
      </c>
      <c r="AX216" s="7" t="s">
        <v>41</v>
      </c>
      <c r="AY216" s="111" t="s">
        <v>84</v>
      </c>
    </row>
    <row r="217" spans="2:65" s="1" customFormat="1" ht="24" customHeight="1" x14ac:dyDescent="0.2">
      <c r="B217" s="93"/>
      <c r="C217" s="94" t="s">
        <v>278</v>
      </c>
      <c r="D217" s="94" t="s">
        <v>86</v>
      </c>
      <c r="E217" s="95" t="s">
        <v>279</v>
      </c>
      <c r="F217" s="96" t="s">
        <v>280</v>
      </c>
      <c r="G217" s="97" t="s">
        <v>192</v>
      </c>
      <c r="H217" s="98">
        <v>62.32</v>
      </c>
      <c r="I217" s="99"/>
      <c r="J217" s="100">
        <f>ROUND(I217*H217,2)</f>
        <v>0</v>
      </c>
      <c r="K217" s="96" t="s">
        <v>90</v>
      </c>
      <c r="L217" s="18"/>
      <c r="M217" s="101" t="s">
        <v>0</v>
      </c>
      <c r="N217" s="102" t="s">
        <v>28</v>
      </c>
      <c r="O217" s="26"/>
      <c r="P217" s="103">
        <f>O217*H217</f>
        <v>0</v>
      </c>
      <c r="Q217" s="103">
        <v>0</v>
      </c>
      <c r="R217" s="103">
        <f>Q217*H217</f>
        <v>0</v>
      </c>
      <c r="S217" s="103">
        <v>0</v>
      </c>
      <c r="T217" s="104">
        <f>S217*H217</f>
        <v>0</v>
      </c>
      <c r="AR217" s="105" t="s">
        <v>91</v>
      </c>
      <c r="AT217" s="105" t="s">
        <v>86</v>
      </c>
      <c r="AU217" s="105" t="s">
        <v>44</v>
      </c>
      <c r="AY217" s="9" t="s">
        <v>84</v>
      </c>
      <c r="BE217" s="106">
        <f>IF(N217="základní",J217,0)</f>
        <v>0</v>
      </c>
      <c r="BF217" s="106">
        <f>IF(N217="snížená",J217,0)</f>
        <v>0</v>
      </c>
      <c r="BG217" s="106">
        <f>IF(N217="zákl. přenesená",J217,0)</f>
        <v>0</v>
      </c>
      <c r="BH217" s="106">
        <f>IF(N217="sníž. přenesená",J217,0)</f>
        <v>0</v>
      </c>
      <c r="BI217" s="106">
        <f>IF(N217="nulová",J217,0)</f>
        <v>0</v>
      </c>
      <c r="BJ217" s="9" t="s">
        <v>42</v>
      </c>
      <c r="BK217" s="106">
        <f>ROUND(I217*H217,2)</f>
        <v>0</v>
      </c>
      <c r="BL217" s="9" t="s">
        <v>91</v>
      </c>
      <c r="BM217" s="105" t="s">
        <v>281</v>
      </c>
    </row>
    <row r="218" spans="2:65" s="1" customFormat="1" ht="29.25" x14ac:dyDescent="0.2">
      <c r="B218" s="18"/>
      <c r="D218" s="107" t="s">
        <v>93</v>
      </c>
      <c r="F218" s="108" t="s">
        <v>282</v>
      </c>
      <c r="I218" s="38"/>
      <c r="L218" s="18"/>
      <c r="M218" s="109"/>
      <c r="N218" s="26"/>
      <c r="O218" s="26"/>
      <c r="P218" s="26"/>
      <c r="Q218" s="26"/>
      <c r="R218" s="26"/>
      <c r="S218" s="26"/>
      <c r="T218" s="27"/>
      <c r="AT218" s="9" t="s">
        <v>93</v>
      </c>
      <c r="AU218" s="9" t="s">
        <v>44</v>
      </c>
    </row>
    <row r="219" spans="2:65" s="7" customFormat="1" ht="33.75" x14ac:dyDescent="0.2">
      <c r="B219" s="110"/>
      <c r="D219" s="107" t="s">
        <v>95</v>
      </c>
      <c r="E219" s="111" t="s">
        <v>0</v>
      </c>
      <c r="F219" s="112" t="s">
        <v>283</v>
      </c>
      <c r="H219" s="113">
        <v>19.399999999999999</v>
      </c>
      <c r="I219" s="114"/>
      <c r="L219" s="110"/>
      <c r="M219" s="115"/>
      <c r="N219" s="116"/>
      <c r="O219" s="116"/>
      <c r="P219" s="116"/>
      <c r="Q219" s="116"/>
      <c r="R219" s="116"/>
      <c r="S219" s="116"/>
      <c r="T219" s="117"/>
      <c r="AT219" s="111" t="s">
        <v>95</v>
      </c>
      <c r="AU219" s="111" t="s">
        <v>44</v>
      </c>
      <c r="AV219" s="7" t="s">
        <v>44</v>
      </c>
      <c r="AW219" s="7" t="s">
        <v>20</v>
      </c>
      <c r="AX219" s="7" t="s">
        <v>41</v>
      </c>
      <c r="AY219" s="111" t="s">
        <v>84</v>
      </c>
    </row>
    <row r="220" spans="2:65" s="7" customFormat="1" ht="33.75" x14ac:dyDescent="0.2">
      <c r="B220" s="110"/>
      <c r="D220" s="107" t="s">
        <v>95</v>
      </c>
      <c r="E220" s="111" t="s">
        <v>0</v>
      </c>
      <c r="F220" s="112" t="s">
        <v>284</v>
      </c>
      <c r="H220" s="113">
        <v>32.840000000000003</v>
      </c>
      <c r="I220" s="114"/>
      <c r="L220" s="110"/>
      <c r="M220" s="115"/>
      <c r="N220" s="116"/>
      <c r="O220" s="116"/>
      <c r="P220" s="116"/>
      <c r="Q220" s="116"/>
      <c r="R220" s="116"/>
      <c r="S220" s="116"/>
      <c r="T220" s="117"/>
      <c r="AT220" s="111" t="s">
        <v>95</v>
      </c>
      <c r="AU220" s="111" t="s">
        <v>44</v>
      </c>
      <c r="AV220" s="7" t="s">
        <v>44</v>
      </c>
      <c r="AW220" s="7" t="s">
        <v>20</v>
      </c>
      <c r="AX220" s="7" t="s">
        <v>41</v>
      </c>
      <c r="AY220" s="111" t="s">
        <v>84</v>
      </c>
    </row>
    <row r="221" spans="2:65" s="7" customFormat="1" ht="33.75" x14ac:dyDescent="0.2">
      <c r="B221" s="110"/>
      <c r="D221" s="107" t="s">
        <v>95</v>
      </c>
      <c r="E221" s="111" t="s">
        <v>0</v>
      </c>
      <c r="F221" s="112" t="s">
        <v>285</v>
      </c>
      <c r="H221" s="113">
        <v>10.08</v>
      </c>
      <c r="I221" s="114"/>
      <c r="L221" s="110"/>
      <c r="M221" s="115"/>
      <c r="N221" s="116"/>
      <c r="O221" s="116"/>
      <c r="P221" s="116"/>
      <c r="Q221" s="116"/>
      <c r="R221" s="116"/>
      <c r="S221" s="116"/>
      <c r="T221" s="117"/>
      <c r="AT221" s="111" t="s">
        <v>95</v>
      </c>
      <c r="AU221" s="111" t="s">
        <v>44</v>
      </c>
      <c r="AV221" s="7" t="s">
        <v>44</v>
      </c>
      <c r="AW221" s="7" t="s">
        <v>20</v>
      </c>
      <c r="AX221" s="7" t="s">
        <v>41</v>
      </c>
      <c r="AY221" s="111" t="s">
        <v>84</v>
      </c>
    </row>
    <row r="222" spans="2:65" s="1" customFormat="1" ht="24" customHeight="1" x14ac:dyDescent="0.2">
      <c r="B222" s="93"/>
      <c r="C222" s="118" t="s">
        <v>286</v>
      </c>
      <c r="D222" s="118" t="s">
        <v>141</v>
      </c>
      <c r="E222" s="119" t="s">
        <v>287</v>
      </c>
      <c r="F222" s="120" t="s">
        <v>288</v>
      </c>
      <c r="G222" s="121" t="s">
        <v>192</v>
      </c>
      <c r="H222" s="122">
        <v>68.552000000000007</v>
      </c>
      <c r="I222" s="123"/>
      <c r="J222" s="124">
        <f>ROUND(I222*H222,2)</f>
        <v>0</v>
      </c>
      <c r="K222" s="120" t="s">
        <v>90</v>
      </c>
      <c r="L222" s="125"/>
      <c r="M222" s="126" t="s">
        <v>0</v>
      </c>
      <c r="N222" s="127" t="s">
        <v>28</v>
      </c>
      <c r="O222" s="26"/>
      <c r="P222" s="103">
        <f>O222*H222</f>
        <v>0</v>
      </c>
      <c r="Q222" s="103">
        <v>4.0000000000000003E-5</v>
      </c>
      <c r="R222" s="103">
        <f>Q222*H222</f>
        <v>2.7420800000000005E-3</v>
      </c>
      <c r="S222" s="103">
        <v>0</v>
      </c>
      <c r="T222" s="104">
        <f>S222*H222</f>
        <v>0</v>
      </c>
      <c r="AR222" s="105" t="s">
        <v>125</v>
      </c>
      <c r="AT222" s="105" t="s">
        <v>141</v>
      </c>
      <c r="AU222" s="105" t="s">
        <v>44</v>
      </c>
      <c r="AY222" s="9" t="s">
        <v>84</v>
      </c>
      <c r="BE222" s="106">
        <f>IF(N222="základní",J222,0)</f>
        <v>0</v>
      </c>
      <c r="BF222" s="106">
        <f>IF(N222="snížená",J222,0)</f>
        <v>0</v>
      </c>
      <c r="BG222" s="106">
        <f>IF(N222="zákl. přenesená",J222,0)</f>
        <v>0</v>
      </c>
      <c r="BH222" s="106">
        <f>IF(N222="sníž. přenesená",J222,0)</f>
        <v>0</v>
      </c>
      <c r="BI222" s="106">
        <f>IF(N222="nulová",J222,0)</f>
        <v>0</v>
      </c>
      <c r="BJ222" s="9" t="s">
        <v>42</v>
      </c>
      <c r="BK222" s="106">
        <f>ROUND(I222*H222,2)</f>
        <v>0</v>
      </c>
      <c r="BL222" s="9" t="s">
        <v>91</v>
      </c>
      <c r="BM222" s="105" t="s">
        <v>289</v>
      </c>
    </row>
    <row r="223" spans="2:65" s="1" customFormat="1" ht="19.5" x14ac:dyDescent="0.2">
      <c r="B223" s="18"/>
      <c r="D223" s="107" t="s">
        <v>93</v>
      </c>
      <c r="F223" s="108" t="s">
        <v>288</v>
      </c>
      <c r="I223" s="38"/>
      <c r="L223" s="18"/>
      <c r="M223" s="109"/>
      <c r="N223" s="26"/>
      <c r="O223" s="26"/>
      <c r="P223" s="26"/>
      <c r="Q223" s="26"/>
      <c r="R223" s="26"/>
      <c r="S223" s="26"/>
      <c r="T223" s="27"/>
      <c r="AT223" s="9" t="s">
        <v>93</v>
      </c>
      <c r="AU223" s="9" t="s">
        <v>44</v>
      </c>
    </row>
    <row r="224" spans="2:65" s="1" customFormat="1" ht="19.5" x14ac:dyDescent="0.2">
      <c r="B224" s="18"/>
      <c r="D224" s="107" t="s">
        <v>223</v>
      </c>
      <c r="F224" s="128" t="s">
        <v>290</v>
      </c>
      <c r="I224" s="38"/>
      <c r="L224" s="18"/>
      <c r="M224" s="109"/>
      <c r="N224" s="26"/>
      <c r="O224" s="26"/>
      <c r="P224" s="26"/>
      <c r="Q224" s="26"/>
      <c r="R224" s="26"/>
      <c r="S224" s="26"/>
      <c r="T224" s="27"/>
      <c r="AT224" s="9" t="s">
        <v>223</v>
      </c>
      <c r="AU224" s="9" t="s">
        <v>44</v>
      </c>
    </row>
    <row r="225" spans="2:65" s="7" customFormat="1" ht="33.75" x14ac:dyDescent="0.2">
      <c r="B225" s="110"/>
      <c r="D225" s="107" t="s">
        <v>95</v>
      </c>
      <c r="E225" s="111" t="s">
        <v>0</v>
      </c>
      <c r="F225" s="112" t="s">
        <v>291</v>
      </c>
      <c r="H225" s="113">
        <v>68.552000000000007</v>
      </c>
      <c r="I225" s="114"/>
      <c r="L225" s="110"/>
      <c r="M225" s="115"/>
      <c r="N225" s="116"/>
      <c r="O225" s="116"/>
      <c r="P225" s="116"/>
      <c r="Q225" s="116"/>
      <c r="R225" s="116"/>
      <c r="S225" s="116"/>
      <c r="T225" s="117"/>
      <c r="AT225" s="111" t="s">
        <v>95</v>
      </c>
      <c r="AU225" s="111" t="s">
        <v>44</v>
      </c>
      <c r="AV225" s="7" t="s">
        <v>44</v>
      </c>
      <c r="AW225" s="7" t="s">
        <v>20</v>
      </c>
      <c r="AX225" s="7" t="s">
        <v>41</v>
      </c>
      <c r="AY225" s="111" t="s">
        <v>84</v>
      </c>
    </row>
    <row r="226" spans="2:65" s="1" customFormat="1" ht="16.5" customHeight="1" x14ac:dyDescent="0.2">
      <c r="B226" s="93"/>
      <c r="C226" s="94" t="s">
        <v>292</v>
      </c>
      <c r="D226" s="94" t="s">
        <v>86</v>
      </c>
      <c r="E226" s="95" t="s">
        <v>293</v>
      </c>
      <c r="F226" s="96" t="s">
        <v>294</v>
      </c>
      <c r="G226" s="97" t="s">
        <v>89</v>
      </c>
      <c r="H226" s="98">
        <v>367.5</v>
      </c>
      <c r="I226" s="99"/>
      <c r="J226" s="100">
        <f>ROUND(I226*H226,2)</f>
        <v>0</v>
      </c>
      <c r="K226" s="96" t="s">
        <v>90</v>
      </c>
      <c r="L226" s="18"/>
      <c r="M226" s="101" t="s">
        <v>0</v>
      </c>
      <c r="N226" s="102" t="s">
        <v>28</v>
      </c>
      <c r="O226" s="26"/>
      <c r="P226" s="103">
        <f>O226*H226</f>
        <v>0</v>
      </c>
      <c r="Q226" s="103">
        <v>1.2E-4</v>
      </c>
      <c r="R226" s="103">
        <f>Q226*H226</f>
        <v>4.41E-2</v>
      </c>
      <c r="S226" s="103">
        <v>0</v>
      </c>
      <c r="T226" s="104">
        <f>S226*H226</f>
        <v>0</v>
      </c>
      <c r="AR226" s="105" t="s">
        <v>91</v>
      </c>
      <c r="AT226" s="105" t="s">
        <v>86</v>
      </c>
      <c r="AU226" s="105" t="s">
        <v>44</v>
      </c>
      <c r="AY226" s="9" t="s">
        <v>84</v>
      </c>
      <c r="BE226" s="106">
        <f>IF(N226="základní",J226,0)</f>
        <v>0</v>
      </c>
      <c r="BF226" s="106">
        <f>IF(N226="snížená",J226,0)</f>
        <v>0</v>
      </c>
      <c r="BG226" s="106">
        <f>IF(N226="zákl. přenesená",J226,0)</f>
        <v>0</v>
      </c>
      <c r="BH226" s="106">
        <f>IF(N226="sníž. přenesená",J226,0)</f>
        <v>0</v>
      </c>
      <c r="BI226" s="106">
        <f>IF(N226="nulová",J226,0)</f>
        <v>0</v>
      </c>
      <c r="BJ226" s="9" t="s">
        <v>42</v>
      </c>
      <c r="BK226" s="106">
        <f>ROUND(I226*H226,2)</f>
        <v>0</v>
      </c>
      <c r="BL226" s="9" t="s">
        <v>91</v>
      </c>
      <c r="BM226" s="105" t="s">
        <v>295</v>
      </c>
    </row>
    <row r="227" spans="2:65" s="1" customFormat="1" ht="19.5" x14ac:dyDescent="0.2">
      <c r="B227" s="18"/>
      <c r="D227" s="107" t="s">
        <v>93</v>
      </c>
      <c r="F227" s="108" t="s">
        <v>296</v>
      </c>
      <c r="I227" s="38"/>
      <c r="L227" s="18"/>
      <c r="M227" s="109"/>
      <c r="N227" s="26"/>
      <c r="O227" s="26"/>
      <c r="P227" s="26"/>
      <c r="Q227" s="26"/>
      <c r="R227" s="26"/>
      <c r="S227" s="26"/>
      <c r="T227" s="27"/>
      <c r="AT227" s="9" t="s">
        <v>93</v>
      </c>
      <c r="AU227" s="9" t="s">
        <v>44</v>
      </c>
    </row>
    <row r="228" spans="2:65" s="7" customFormat="1" ht="45" x14ac:dyDescent="0.2">
      <c r="B228" s="110"/>
      <c r="D228" s="107" t="s">
        <v>95</v>
      </c>
      <c r="E228" s="111" t="s">
        <v>0</v>
      </c>
      <c r="F228" s="112" t="s">
        <v>297</v>
      </c>
      <c r="H228" s="113"/>
      <c r="I228" s="114"/>
      <c r="L228" s="110"/>
      <c r="M228" s="115"/>
      <c r="N228" s="116"/>
      <c r="O228" s="116"/>
      <c r="P228" s="116"/>
      <c r="Q228" s="116"/>
      <c r="R228" s="116"/>
      <c r="S228" s="116"/>
      <c r="T228" s="117"/>
      <c r="AT228" s="111" t="s">
        <v>95</v>
      </c>
      <c r="AU228" s="111" t="s">
        <v>44</v>
      </c>
      <c r="AV228" s="7" t="s">
        <v>44</v>
      </c>
      <c r="AW228" s="7" t="s">
        <v>20</v>
      </c>
      <c r="AX228" s="7" t="s">
        <v>41</v>
      </c>
      <c r="AY228" s="111" t="s">
        <v>84</v>
      </c>
    </row>
    <row r="229" spans="2:65" s="1" customFormat="1" ht="24" customHeight="1" x14ac:dyDescent="0.2">
      <c r="B229" s="93"/>
      <c r="C229" s="94" t="s">
        <v>298</v>
      </c>
      <c r="D229" s="94" t="s">
        <v>86</v>
      </c>
      <c r="E229" s="95" t="s">
        <v>299</v>
      </c>
      <c r="F229" s="96" t="s">
        <v>300</v>
      </c>
      <c r="G229" s="97" t="s">
        <v>89</v>
      </c>
      <c r="H229" s="98">
        <v>455.88499999999999</v>
      </c>
      <c r="I229" s="99"/>
      <c r="J229" s="100">
        <f>ROUND(I229*H229,2)</f>
        <v>0</v>
      </c>
      <c r="K229" s="96" t="s">
        <v>90</v>
      </c>
      <c r="L229" s="18"/>
      <c r="M229" s="101" t="s">
        <v>0</v>
      </c>
      <c r="N229" s="102" t="s">
        <v>28</v>
      </c>
      <c r="O229" s="26"/>
      <c r="P229" s="103">
        <f>O229*H229</f>
        <v>0</v>
      </c>
      <c r="Q229" s="103">
        <v>1.2E-4</v>
      </c>
      <c r="R229" s="103">
        <f>Q229*H229</f>
        <v>5.4706200000000003E-2</v>
      </c>
      <c r="S229" s="103">
        <v>0</v>
      </c>
      <c r="T229" s="104">
        <f>S229*H229</f>
        <v>0</v>
      </c>
      <c r="AR229" s="105" t="s">
        <v>91</v>
      </c>
      <c r="AT229" s="105" t="s">
        <v>86</v>
      </c>
      <c r="AU229" s="105" t="s">
        <v>44</v>
      </c>
      <c r="AY229" s="9" t="s">
        <v>84</v>
      </c>
      <c r="BE229" s="106">
        <f>IF(N229="základní",J229,0)</f>
        <v>0</v>
      </c>
      <c r="BF229" s="106">
        <f>IF(N229="snížená",J229,0)</f>
        <v>0</v>
      </c>
      <c r="BG229" s="106">
        <f>IF(N229="zákl. přenesená",J229,0)</f>
        <v>0</v>
      </c>
      <c r="BH229" s="106">
        <f>IF(N229="sníž. přenesená",J229,0)</f>
        <v>0</v>
      </c>
      <c r="BI229" s="106">
        <f>IF(N229="nulová",J229,0)</f>
        <v>0</v>
      </c>
      <c r="BJ229" s="9" t="s">
        <v>42</v>
      </c>
      <c r="BK229" s="106">
        <f>ROUND(I229*H229,2)</f>
        <v>0</v>
      </c>
      <c r="BL229" s="9" t="s">
        <v>91</v>
      </c>
      <c r="BM229" s="105" t="s">
        <v>301</v>
      </c>
    </row>
    <row r="230" spans="2:65" s="1" customFormat="1" x14ac:dyDescent="0.2">
      <c r="B230" s="18"/>
      <c r="D230" s="107" t="s">
        <v>93</v>
      </c>
      <c r="F230" s="108" t="s">
        <v>300</v>
      </c>
      <c r="I230" s="38"/>
      <c r="L230" s="18"/>
      <c r="M230" s="109"/>
      <c r="N230" s="26"/>
      <c r="O230" s="26"/>
      <c r="P230" s="26"/>
      <c r="Q230" s="26"/>
      <c r="R230" s="26"/>
      <c r="S230" s="26"/>
      <c r="T230" s="27"/>
      <c r="AT230" s="9" t="s">
        <v>93</v>
      </c>
      <c r="AU230" s="9" t="s">
        <v>44</v>
      </c>
    </row>
    <row r="231" spans="2:65" s="7" customFormat="1" ht="45" x14ac:dyDescent="0.2">
      <c r="B231" s="110"/>
      <c r="D231" s="107" t="s">
        <v>95</v>
      </c>
      <c r="E231" s="111" t="s">
        <v>0</v>
      </c>
      <c r="F231" s="112" t="s">
        <v>302</v>
      </c>
      <c r="H231" s="113">
        <v>36.58</v>
      </c>
      <c r="I231" s="114"/>
      <c r="L231" s="110"/>
      <c r="M231" s="115"/>
      <c r="N231" s="116"/>
      <c r="O231" s="116"/>
      <c r="P231" s="116"/>
      <c r="Q231" s="116"/>
      <c r="R231" s="116"/>
      <c r="S231" s="116"/>
      <c r="T231" s="117"/>
      <c r="AT231" s="111" t="s">
        <v>95</v>
      </c>
      <c r="AU231" s="111" t="s">
        <v>44</v>
      </c>
      <c r="AV231" s="7" t="s">
        <v>44</v>
      </c>
      <c r="AW231" s="7" t="s">
        <v>20</v>
      </c>
      <c r="AX231" s="7" t="s">
        <v>41</v>
      </c>
      <c r="AY231" s="111" t="s">
        <v>84</v>
      </c>
    </row>
    <row r="232" spans="2:65" s="7" customFormat="1" ht="45" x14ac:dyDescent="0.2">
      <c r="B232" s="110"/>
      <c r="D232" s="107" t="s">
        <v>95</v>
      </c>
      <c r="E232" s="111" t="s">
        <v>0</v>
      </c>
      <c r="F232" s="112" t="s">
        <v>303</v>
      </c>
      <c r="H232" s="113">
        <v>33.152999999999999</v>
      </c>
      <c r="I232" s="114"/>
      <c r="L232" s="110"/>
      <c r="M232" s="115"/>
      <c r="N232" s="116"/>
      <c r="O232" s="116"/>
      <c r="P232" s="116"/>
      <c r="Q232" s="116"/>
      <c r="R232" s="116"/>
      <c r="S232" s="116"/>
      <c r="T232" s="117"/>
      <c r="AT232" s="111" t="s">
        <v>95</v>
      </c>
      <c r="AU232" s="111" t="s">
        <v>44</v>
      </c>
      <c r="AV232" s="7" t="s">
        <v>44</v>
      </c>
      <c r="AW232" s="7" t="s">
        <v>20</v>
      </c>
      <c r="AX232" s="7" t="s">
        <v>41</v>
      </c>
      <c r="AY232" s="111" t="s">
        <v>84</v>
      </c>
    </row>
    <row r="233" spans="2:65" s="7" customFormat="1" ht="33.75" x14ac:dyDescent="0.2">
      <c r="B233" s="110"/>
      <c r="D233" s="107" t="s">
        <v>95</v>
      </c>
      <c r="E233" s="111" t="s">
        <v>0</v>
      </c>
      <c r="F233" s="112" t="s">
        <v>304</v>
      </c>
      <c r="H233" s="113">
        <v>215.31899999999999</v>
      </c>
      <c r="I233" s="114"/>
      <c r="L233" s="110"/>
      <c r="M233" s="115"/>
      <c r="N233" s="116"/>
      <c r="O233" s="116"/>
      <c r="P233" s="116"/>
      <c r="Q233" s="116"/>
      <c r="R233" s="116"/>
      <c r="S233" s="116"/>
      <c r="T233" s="117"/>
      <c r="AT233" s="111" t="s">
        <v>95</v>
      </c>
      <c r="AU233" s="111" t="s">
        <v>44</v>
      </c>
      <c r="AV233" s="7" t="s">
        <v>44</v>
      </c>
      <c r="AW233" s="7" t="s">
        <v>20</v>
      </c>
      <c r="AX233" s="7" t="s">
        <v>41</v>
      </c>
      <c r="AY233" s="111" t="s">
        <v>84</v>
      </c>
    </row>
    <row r="234" spans="2:65" s="7" customFormat="1" ht="45" x14ac:dyDescent="0.2">
      <c r="B234" s="110"/>
      <c r="D234" s="107" t="s">
        <v>95</v>
      </c>
      <c r="E234" s="111" t="s">
        <v>0</v>
      </c>
      <c r="F234" s="112" t="s">
        <v>305</v>
      </c>
      <c r="H234" s="113">
        <v>112.82</v>
      </c>
      <c r="I234" s="114"/>
      <c r="L234" s="110"/>
      <c r="M234" s="115"/>
      <c r="N234" s="116"/>
      <c r="O234" s="116"/>
      <c r="P234" s="116"/>
      <c r="Q234" s="116"/>
      <c r="R234" s="116"/>
      <c r="S234" s="116"/>
      <c r="T234" s="117"/>
      <c r="AT234" s="111" t="s">
        <v>95</v>
      </c>
      <c r="AU234" s="111" t="s">
        <v>44</v>
      </c>
      <c r="AV234" s="7" t="s">
        <v>44</v>
      </c>
      <c r="AW234" s="7" t="s">
        <v>20</v>
      </c>
      <c r="AX234" s="7" t="s">
        <v>41</v>
      </c>
      <c r="AY234" s="111" t="s">
        <v>84</v>
      </c>
    </row>
    <row r="235" spans="2:65" s="7" customFormat="1" x14ac:dyDescent="0.2">
      <c r="B235" s="110"/>
      <c r="D235" s="107" t="s">
        <v>95</v>
      </c>
      <c r="E235" s="111" t="s">
        <v>0</v>
      </c>
      <c r="F235" s="112" t="s">
        <v>306</v>
      </c>
      <c r="H235" s="113">
        <v>176.58</v>
      </c>
      <c r="I235" s="114"/>
      <c r="L235" s="110"/>
      <c r="M235" s="115"/>
      <c r="N235" s="116"/>
      <c r="O235" s="116"/>
      <c r="P235" s="116"/>
      <c r="Q235" s="116"/>
      <c r="R235" s="116"/>
      <c r="S235" s="116"/>
      <c r="T235" s="117"/>
      <c r="AT235" s="111" t="s">
        <v>95</v>
      </c>
      <c r="AU235" s="111" t="s">
        <v>44</v>
      </c>
      <c r="AV235" s="7" t="s">
        <v>44</v>
      </c>
      <c r="AW235" s="7" t="s">
        <v>20</v>
      </c>
      <c r="AX235" s="7" t="s">
        <v>41</v>
      </c>
      <c r="AY235" s="111" t="s">
        <v>84</v>
      </c>
    </row>
    <row r="236" spans="2:65" s="7" customFormat="1" ht="22.5" x14ac:dyDescent="0.2">
      <c r="B236" s="110"/>
      <c r="D236" s="107" t="s">
        <v>95</v>
      </c>
      <c r="E236" s="111" t="s">
        <v>0</v>
      </c>
      <c r="F236" s="112" t="s">
        <v>307</v>
      </c>
      <c r="H236" s="113">
        <v>57.38</v>
      </c>
      <c r="I236" s="114"/>
      <c r="L236" s="110"/>
      <c r="M236" s="115"/>
      <c r="N236" s="116"/>
      <c r="O236" s="116"/>
      <c r="P236" s="116"/>
      <c r="Q236" s="116"/>
      <c r="R236" s="116"/>
      <c r="S236" s="116"/>
      <c r="T236" s="117"/>
      <c r="AT236" s="111" t="s">
        <v>95</v>
      </c>
      <c r="AU236" s="111" t="s">
        <v>44</v>
      </c>
      <c r="AV236" s="7" t="s">
        <v>44</v>
      </c>
      <c r="AW236" s="7" t="s">
        <v>20</v>
      </c>
      <c r="AX236" s="7" t="s">
        <v>41</v>
      </c>
      <c r="AY236" s="111" t="s">
        <v>84</v>
      </c>
    </row>
    <row r="237" spans="2:65" s="7" customFormat="1" ht="33.75" x14ac:dyDescent="0.2">
      <c r="B237" s="110"/>
      <c r="D237" s="107" t="s">
        <v>95</v>
      </c>
      <c r="E237" s="111" t="s">
        <v>0</v>
      </c>
      <c r="F237" s="112" t="s">
        <v>308</v>
      </c>
      <c r="H237" s="113">
        <v>53.942999999999998</v>
      </c>
      <c r="I237" s="114"/>
      <c r="L237" s="110"/>
      <c r="M237" s="115"/>
      <c r="N237" s="116"/>
      <c r="O237" s="116"/>
      <c r="P237" s="116"/>
      <c r="Q237" s="116"/>
      <c r="R237" s="116"/>
      <c r="S237" s="116"/>
      <c r="T237" s="117"/>
      <c r="AT237" s="111" t="s">
        <v>95</v>
      </c>
      <c r="AU237" s="111" t="s">
        <v>44</v>
      </c>
      <c r="AV237" s="7" t="s">
        <v>44</v>
      </c>
      <c r="AW237" s="7" t="s">
        <v>20</v>
      </c>
      <c r="AX237" s="7" t="s">
        <v>41</v>
      </c>
      <c r="AY237" s="111" t="s">
        <v>84</v>
      </c>
    </row>
    <row r="238" spans="2:65" s="7" customFormat="1" ht="33.75" x14ac:dyDescent="0.2">
      <c r="B238" s="110"/>
      <c r="D238" s="107" t="s">
        <v>95</v>
      </c>
      <c r="E238" s="111" t="s">
        <v>0</v>
      </c>
      <c r="F238" s="112" t="s">
        <v>309</v>
      </c>
      <c r="H238" s="113">
        <v>34.368000000000002</v>
      </c>
      <c r="I238" s="114"/>
      <c r="L238" s="110"/>
      <c r="M238" s="115"/>
      <c r="N238" s="116"/>
      <c r="O238" s="116"/>
      <c r="P238" s="116"/>
      <c r="Q238" s="116"/>
      <c r="R238" s="116"/>
      <c r="S238" s="116"/>
      <c r="T238" s="117"/>
      <c r="AT238" s="111" t="s">
        <v>95</v>
      </c>
      <c r="AU238" s="111" t="s">
        <v>44</v>
      </c>
      <c r="AV238" s="7" t="s">
        <v>44</v>
      </c>
      <c r="AW238" s="7" t="s">
        <v>20</v>
      </c>
      <c r="AX238" s="7" t="s">
        <v>41</v>
      </c>
      <c r="AY238" s="111" t="s">
        <v>84</v>
      </c>
    </row>
    <row r="239" spans="2:65" s="7" customFormat="1" x14ac:dyDescent="0.2">
      <c r="B239" s="110"/>
      <c r="D239" s="107" t="s">
        <v>95</v>
      </c>
      <c r="E239" s="111" t="s">
        <v>0</v>
      </c>
      <c r="F239" s="112" t="s">
        <v>310</v>
      </c>
      <c r="H239" s="113">
        <v>35.741999999999997</v>
      </c>
      <c r="I239" s="114"/>
      <c r="L239" s="110"/>
      <c r="M239" s="115"/>
      <c r="N239" s="116"/>
      <c r="O239" s="116"/>
      <c r="P239" s="116"/>
      <c r="Q239" s="116"/>
      <c r="R239" s="116"/>
      <c r="S239" s="116"/>
      <c r="T239" s="117"/>
      <c r="AT239" s="111" t="s">
        <v>95</v>
      </c>
      <c r="AU239" s="111" t="s">
        <v>44</v>
      </c>
      <c r="AV239" s="7" t="s">
        <v>44</v>
      </c>
      <c r="AW239" s="7" t="s">
        <v>20</v>
      </c>
      <c r="AX239" s="7" t="s">
        <v>41</v>
      </c>
      <c r="AY239" s="111" t="s">
        <v>84</v>
      </c>
    </row>
    <row r="240" spans="2:65" s="1" customFormat="1" ht="24" customHeight="1" x14ac:dyDescent="0.2">
      <c r="B240" s="93"/>
      <c r="C240" s="94" t="s">
        <v>311</v>
      </c>
      <c r="D240" s="94" t="s">
        <v>86</v>
      </c>
      <c r="E240" s="95" t="s">
        <v>137</v>
      </c>
      <c r="F240" s="96" t="s">
        <v>312</v>
      </c>
      <c r="G240" s="97" t="s">
        <v>192</v>
      </c>
      <c r="H240" s="98">
        <v>151.53</v>
      </c>
      <c r="I240" s="99"/>
      <c r="J240" s="100">
        <f>ROUND(I240*H240,2)</f>
        <v>0</v>
      </c>
      <c r="K240" s="96" t="s">
        <v>0</v>
      </c>
      <c r="L240" s="18"/>
      <c r="M240" s="101" t="s">
        <v>0</v>
      </c>
      <c r="N240" s="102" t="s">
        <v>28</v>
      </c>
      <c r="O240" s="26"/>
      <c r="P240" s="103">
        <f>O240*H240</f>
        <v>0</v>
      </c>
      <c r="Q240" s="103">
        <v>0</v>
      </c>
      <c r="R240" s="103">
        <f>Q240*H240</f>
        <v>0</v>
      </c>
      <c r="S240" s="103">
        <v>0</v>
      </c>
      <c r="T240" s="104">
        <f>S240*H240</f>
        <v>0</v>
      </c>
      <c r="AR240" s="105" t="s">
        <v>91</v>
      </c>
      <c r="AT240" s="105" t="s">
        <v>86</v>
      </c>
      <c r="AU240" s="105" t="s">
        <v>44</v>
      </c>
      <c r="AY240" s="9" t="s">
        <v>84</v>
      </c>
      <c r="BE240" s="106">
        <f>IF(N240="základní",J240,0)</f>
        <v>0</v>
      </c>
      <c r="BF240" s="106">
        <f>IF(N240="snížená",J240,0)</f>
        <v>0</v>
      </c>
      <c r="BG240" s="106">
        <f>IF(N240="zákl. přenesená",J240,0)</f>
        <v>0</v>
      </c>
      <c r="BH240" s="106">
        <f>IF(N240="sníž. přenesená",J240,0)</f>
        <v>0</v>
      </c>
      <c r="BI240" s="106">
        <f>IF(N240="nulová",J240,0)</f>
        <v>0</v>
      </c>
      <c r="BJ240" s="9" t="s">
        <v>42</v>
      </c>
      <c r="BK240" s="106">
        <f>ROUND(I240*H240,2)</f>
        <v>0</v>
      </c>
      <c r="BL240" s="9" t="s">
        <v>91</v>
      </c>
      <c r="BM240" s="105" t="s">
        <v>313</v>
      </c>
    </row>
    <row r="241" spans="2:65" s="1" customFormat="1" ht="19.5" x14ac:dyDescent="0.2">
      <c r="B241" s="18"/>
      <c r="D241" s="107" t="s">
        <v>93</v>
      </c>
      <c r="F241" s="108" t="s">
        <v>312</v>
      </c>
      <c r="I241" s="38"/>
      <c r="L241" s="18"/>
      <c r="M241" s="109"/>
      <c r="N241" s="26"/>
      <c r="O241" s="26"/>
      <c r="P241" s="26"/>
      <c r="Q241" s="26"/>
      <c r="R241" s="26"/>
      <c r="S241" s="26"/>
      <c r="T241" s="27"/>
      <c r="AT241" s="9" t="s">
        <v>93</v>
      </c>
      <c r="AU241" s="9" t="s">
        <v>44</v>
      </c>
    </row>
    <row r="242" spans="2:65" s="7" customFormat="1" ht="45" x14ac:dyDescent="0.2">
      <c r="B242" s="110"/>
      <c r="D242" s="107" t="s">
        <v>95</v>
      </c>
      <c r="E242" s="111" t="s">
        <v>0</v>
      </c>
      <c r="F242" s="112" t="s">
        <v>314</v>
      </c>
      <c r="H242" s="113"/>
      <c r="I242" s="114"/>
      <c r="L242" s="110"/>
      <c r="M242" s="115"/>
      <c r="N242" s="116"/>
      <c r="O242" s="116"/>
      <c r="P242" s="116"/>
      <c r="Q242" s="116"/>
      <c r="R242" s="116"/>
      <c r="S242" s="116"/>
      <c r="T242" s="117"/>
      <c r="AT242" s="111" t="s">
        <v>95</v>
      </c>
      <c r="AU242" s="111" t="s">
        <v>44</v>
      </c>
      <c r="AV242" s="7" t="s">
        <v>44</v>
      </c>
      <c r="AW242" s="7" t="s">
        <v>20</v>
      </c>
      <c r="AX242" s="7" t="s">
        <v>41</v>
      </c>
      <c r="AY242" s="111" t="s">
        <v>84</v>
      </c>
    </row>
    <row r="243" spans="2:65" s="1" customFormat="1" ht="24" customHeight="1" x14ac:dyDescent="0.2">
      <c r="B243" s="93"/>
      <c r="C243" s="94" t="s">
        <v>315</v>
      </c>
      <c r="D243" s="94" t="s">
        <v>86</v>
      </c>
      <c r="E243" s="95" t="s">
        <v>140</v>
      </c>
      <c r="F243" s="96" t="s">
        <v>316</v>
      </c>
      <c r="G243" s="97" t="s">
        <v>192</v>
      </c>
      <c r="H243" s="98">
        <v>151.53</v>
      </c>
      <c r="I243" s="99"/>
      <c r="J243" s="100">
        <f>ROUND(I243*H243,2)</f>
        <v>0</v>
      </c>
      <c r="K243" s="96" t="s">
        <v>0</v>
      </c>
      <c r="L243" s="18"/>
      <c r="M243" s="101" t="s">
        <v>0</v>
      </c>
      <c r="N243" s="102" t="s">
        <v>28</v>
      </c>
      <c r="O243" s="26"/>
      <c r="P243" s="103">
        <f>O243*H243</f>
        <v>0</v>
      </c>
      <c r="Q243" s="103">
        <v>0</v>
      </c>
      <c r="R243" s="103">
        <f>Q243*H243</f>
        <v>0</v>
      </c>
      <c r="S243" s="103">
        <v>0</v>
      </c>
      <c r="T243" s="104">
        <f>S243*H243</f>
        <v>0</v>
      </c>
      <c r="AR243" s="105" t="s">
        <v>91</v>
      </c>
      <c r="AT243" s="105" t="s">
        <v>86</v>
      </c>
      <c r="AU243" s="105" t="s">
        <v>44</v>
      </c>
      <c r="AY243" s="9" t="s">
        <v>84</v>
      </c>
      <c r="BE243" s="106">
        <f>IF(N243="základní",J243,0)</f>
        <v>0</v>
      </c>
      <c r="BF243" s="106">
        <f>IF(N243="snížená",J243,0)</f>
        <v>0</v>
      </c>
      <c r="BG243" s="106">
        <f>IF(N243="zákl. přenesená",J243,0)</f>
        <v>0</v>
      </c>
      <c r="BH243" s="106">
        <f>IF(N243="sníž. přenesená",J243,0)</f>
        <v>0</v>
      </c>
      <c r="BI243" s="106">
        <f>IF(N243="nulová",J243,0)</f>
        <v>0</v>
      </c>
      <c r="BJ243" s="9" t="s">
        <v>42</v>
      </c>
      <c r="BK243" s="106">
        <f>ROUND(I243*H243,2)</f>
        <v>0</v>
      </c>
      <c r="BL243" s="9" t="s">
        <v>91</v>
      </c>
      <c r="BM243" s="105" t="s">
        <v>317</v>
      </c>
    </row>
    <row r="244" spans="2:65" s="1" customFormat="1" x14ac:dyDescent="0.2">
      <c r="B244" s="18"/>
      <c r="D244" s="107" t="s">
        <v>93</v>
      </c>
      <c r="F244" s="108" t="s">
        <v>316</v>
      </c>
      <c r="I244" s="38"/>
      <c r="L244" s="18"/>
      <c r="M244" s="109"/>
      <c r="N244" s="26"/>
      <c r="O244" s="26"/>
      <c r="P244" s="26"/>
      <c r="Q244" s="26"/>
      <c r="R244" s="26"/>
      <c r="S244" s="26"/>
      <c r="T244" s="27"/>
      <c r="AT244" s="9" t="s">
        <v>93</v>
      </c>
      <c r="AU244" s="9" t="s">
        <v>44</v>
      </c>
    </row>
    <row r="245" spans="2:65" s="7" customFormat="1" ht="45" x14ac:dyDescent="0.2">
      <c r="B245" s="110"/>
      <c r="D245" s="107" t="s">
        <v>95</v>
      </c>
      <c r="E245" s="111" t="s">
        <v>0</v>
      </c>
      <c r="F245" s="112" t="s">
        <v>314</v>
      </c>
      <c r="H245" s="113"/>
      <c r="I245" s="114"/>
      <c r="L245" s="110"/>
      <c r="M245" s="115"/>
      <c r="N245" s="116"/>
      <c r="O245" s="116"/>
      <c r="P245" s="116"/>
      <c r="Q245" s="116"/>
      <c r="R245" s="116"/>
      <c r="S245" s="116"/>
      <c r="T245" s="117"/>
      <c r="AT245" s="111" t="s">
        <v>95</v>
      </c>
      <c r="AU245" s="111" t="s">
        <v>44</v>
      </c>
      <c r="AV245" s="7" t="s">
        <v>44</v>
      </c>
      <c r="AW245" s="7" t="s">
        <v>20</v>
      </c>
      <c r="AX245" s="7" t="s">
        <v>41</v>
      </c>
      <c r="AY245" s="111" t="s">
        <v>84</v>
      </c>
    </row>
    <row r="246" spans="2:65" s="6" customFormat="1" ht="22.9" customHeight="1" x14ac:dyDescent="0.2">
      <c r="B246" s="80"/>
      <c r="D246" s="81" t="s">
        <v>40</v>
      </c>
      <c r="E246" s="91" t="s">
        <v>125</v>
      </c>
      <c r="F246" s="91" t="s">
        <v>318</v>
      </c>
      <c r="I246" s="83"/>
      <c r="J246" s="92">
        <f>BK246</f>
        <v>0</v>
      </c>
      <c r="L246" s="80"/>
      <c r="M246" s="85"/>
      <c r="N246" s="86"/>
      <c r="O246" s="86"/>
      <c r="P246" s="87">
        <f>SUM(P247:P252)</f>
        <v>0</v>
      </c>
      <c r="Q246" s="86"/>
      <c r="R246" s="87">
        <f>SUM(R247:R252)</f>
        <v>0.39716000000000001</v>
      </c>
      <c r="S246" s="86"/>
      <c r="T246" s="88">
        <f>SUM(T247:T252)</f>
        <v>0</v>
      </c>
      <c r="AR246" s="81" t="s">
        <v>42</v>
      </c>
      <c r="AT246" s="89" t="s">
        <v>40</v>
      </c>
      <c r="AU246" s="89" t="s">
        <v>42</v>
      </c>
      <c r="AY246" s="81" t="s">
        <v>84</v>
      </c>
      <c r="BK246" s="90">
        <f>SUM(BK247:BK252)</f>
        <v>0</v>
      </c>
    </row>
    <row r="247" spans="2:65" s="1" customFormat="1" ht="24" customHeight="1" x14ac:dyDescent="0.2">
      <c r="B247" s="93"/>
      <c r="C247" s="94" t="s">
        <v>319</v>
      </c>
      <c r="D247" s="94" t="s">
        <v>86</v>
      </c>
      <c r="E247" s="95" t="s">
        <v>146</v>
      </c>
      <c r="F247" s="96" t="s">
        <v>320</v>
      </c>
      <c r="G247" s="97" t="s">
        <v>321</v>
      </c>
      <c r="H247" s="98">
        <v>8</v>
      </c>
      <c r="I247" s="99"/>
      <c r="J247" s="100">
        <f>ROUND(I247*H247,2)</f>
        <v>0</v>
      </c>
      <c r="K247" s="96" t="s">
        <v>0</v>
      </c>
      <c r="L247" s="18"/>
      <c r="M247" s="101" t="s">
        <v>0</v>
      </c>
      <c r="N247" s="102" t="s">
        <v>28</v>
      </c>
      <c r="O247" s="26"/>
      <c r="P247" s="103">
        <f>O247*H247</f>
        <v>0</v>
      </c>
      <c r="Q247" s="103">
        <v>3.4759999999999999E-2</v>
      </c>
      <c r="R247" s="103">
        <f>Q247*H247</f>
        <v>0.27807999999999999</v>
      </c>
      <c r="S247" s="103">
        <v>0</v>
      </c>
      <c r="T247" s="104">
        <f>S247*H247</f>
        <v>0</v>
      </c>
      <c r="AR247" s="105" t="s">
        <v>91</v>
      </c>
      <c r="AT247" s="105" t="s">
        <v>86</v>
      </c>
      <c r="AU247" s="105" t="s">
        <v>44</v>
      </c>
      <c r="AY247" s="9" t="s">
        <v>84</v>
      </c>
      <c r="BE247" s="106">
        <f>IF(N247="základní",J247,0)</f>
        <v>0</v>
      </c>
      <c r="BF247" s="106">
        <f>IF(N247="snížená",J247,0)</f>
        <v>0</v>
      </c>
      <c r="BG247" s="106">
        <f>IF(N247="zákl. přenesená",J247,0)</f>
        <v>0</v>
      </c>
      <c r="BH247" s="106">
        <f>IF(N247="sníž. přenesená",J247,0)</f>
        <v>0</v>
      </c>
      <c r="BI247" s="106">
        <f>IF(N247="nulová",J247,0)</f>
        <v>0</v>
      </c>
      <c r="BJ247" s="9" t="s">
        <v>42</v>
      </c>
      <c r="BK247" s="106">
        <f>ROUND(I247*H247,2)</f>
        <v>0</v>
      </c>
      <c r="BL247" s="9" t="s">
        <v>91</v>
      </c>
      <c r="BM247" s="105" t="s">
        <v>322</v>
      </c>
    </row>
    <row r="248" spans="2:65" s="1" customFormat="1" ht="39" x14ac:dyDescent="0.2">
      <c r="B248" s="18"/>
      <c r="D248" s="107" t="s">
        <v>93</v>
      </c>
      <c r="F248" s="108" t="s">
        <v>323</v>
      </c>
      <c r="I248" s="38"/>
      <c r="L248" s="18"/>
      <c r="M248" s="109"/>
      <c r="N248" s="26"/>
      <c r="O248" s="26"/>
      <c r="P248" s="26"/>
      <c r="Q248" s="26"/>
      <c r="R248" s="26"/>
      <c r="S248" s="26"/>
      <c r="T248" s="27"/>
      <c r="AT248" s="9" t="s">
        <v>93</v>
      </c>
      <c r="AU248" s="9" t="s">
        <v>44</v>
      </c>
    </row>
    <row r="249" spans="2:65" s="7" customFormat="1" x14ac:dyDescent="0.2">
      <c r="B249" s="110"/>
      <c r="D249" s="107" t="s">
        <v>95</v>
      </c>
      <c r="E249" s="111" t="s">
        <v>0</v>
      </c>
      <c r="F249" s="112" t="s">
        <v>324</v>
      </c>
      <c r="H249" s="113">
        <v>8</v>
      </c>
      <c r="I249" s="114"/>
      <c r="L249" s="110"/>
      <c r="M249" s="115"/>
      <c r="N249" s="116"/>
      <c r="O249" s="116"/>
      <c r="P249" s="116"/>
      <c r="Q249" s="116"/>
      <c r="R249" s="116"/>
      <c r="S249" s="116"/>
      <c r="T249" s="117"/>
      <c r="AT249" s="111" t="s">
        <v>95</v>
      </c>
      <c r="AU249" s="111" t="s">
        <v>44</v>
      </c>
      <c r="AV249" s="7" t="s">
        <v>44</v>
      </c>
      <c r="AW249" s="7" t="s">
        <v>20</v>
      </c>
      <c r="AX249" s="7" t="s">
        <v>41</v>
      </c>
      <c r="AY249" s="111" t="s">
        <v>84</v>
      </c>
    </row>
    <row r="250" spans="2:65" s="1" customFormat="1" ht="24" customHeight="1" x14ac:dyDescent="0.2">
      <c r="B250" s="93"/>
      <c r="C250" s="94" t="s">
        <v>325</v>
      </c>
      <c r="D250" s="94" t="s">
        <v>86</v>
      </c>
      <c r="E250" s="95" t="s">
        <v>326</v>
      </c>
      <c r="F250" s="96" t="s">
        <v>327</v>
      </c>
      <c r="G250" s="97" t="s">
        <v>321</v>
      </c>
      <c r="H250" s="98">
        <v>4</v>
      </c>
      <c r="I250" s="99"/>
      <c r="J250" s="100">
        <f>ROUND(I250*H250,2)</f>
        <v>0</v>
      </c>
      <c r="K250" s="96" t="s">
        <v>90</v>
      </c>
      <c r="L250" s="18"/>
      <c r="M250" s="101" t="s">
        <v>0</v>
      </c>
      <c r="N250" s="102" t="s">
        <v>28</v>
      </c>
      <c r="O250" s="26"/>
      <c r="P250" s="103">
        <f>O250*H250</f>
        <v>0</v>
      </c>
      <c r="Q250" s="103">
        <v>2.9770000000000001E-2</v>
      </c>
      <c r="R250" s="103">
        <f>Q250*H250</f>
        <v>0.11908000000000001</v>
      </c>
      <c r="S250" s="103">
        <v>0</v>
      </c>
      <c r="T250" s="104">
        <f>S250*H250</f>
        <v>0</v>
      </c>
      <c r="AR250" s="105" t="s">
        <v>91</v>
      </c>
      <c r="AT250" s="105" t="s">
        <v>86</v>
      </c>
      <c r="AU250" s="105" t="s">
        <v>44</v>
      </c>
      <c r="AY250" s="9" t="s">
        <v>84</v>
      </c>
      <c r="BE250" s="106">
        <f>IF(N250="základní",J250,0)</f>
        <v>0</v>
      </c>
      <c r="BF250" s="106">
        <f>IF(N250="snížená",J250,0)</f>
        <v>0</v>
      </c>
      <c r="BG250" s="106">
        <f>IF(N250="zákl. přenesená",J250,0)</f>
        <v>0</v>
      </c>
      <c r="BH250" s="106">
        <f>IF(N250="sníž. přenesená",J250,0)</f>
        <v>0</v>
      </c>
      <c r="BI250" s="106">
        <f>IF(N250="nulová",J250,0)</f>
        <v>0</v>
      </c>
      <c r="BJ250" s="9" t="s">
        <v>42</v>
      </c>
      <c r="BK250" s="106">
        <f>ROUND(I250*H250,2)</f>
        <v>0</v>
      </c>
      <c r="BL250" s="9" t="s">
        <v>91</v>
      </c>
      <c r="BM250" s="105" t="s">
        <v>328</v>
      </c>
    </row>
    <row r="251" spans="2:65" s="1" customFormat="1" ht="39" x14ac:dyDescent="0.2">
      <c r="B251" s="18"/>
      <c r="D251" s="107" t="s">
        <v>93</v>
      </c>
      <c r="F251" s="108" t="s">
        <v>329</v>
      </c>
      <c r="I251" s="38"/>
      <c r="L251" s="18"/>
      <c r="M251" s="109"/>
      <c r="N251" s="26"/>
      <c r="O251" s="26"/>
      <c r="P251" s="26"/>
      <c r="Q251" s="26"/>
      <c r="R251" s="26"/>
      <c r="S251" s="26"/>
      <c r="T251" s="27"/>
      <c r="AT251" s="9" t="s">
        <v>93</v>
      </c>
      <c r="AU251" s="9" t="s">
        <v>44</v>
      </c>
    </row>
    <row r="252" spans="2:65" s="7" customFormat="1" x14ac:dyDescent="0.2">
      <c r="B252" s="110"/>
      <c r="D252" s="107" t="s">
        <v>95</v>
      </c>
      <c r="E252" s="111" t="s">
        <v>0</v>
      </c>
      <c r="F252" s="112" t="s">
        <v>330</v>
      </c>
      <c r="H252" s="113"/>
      <c r="I252" s="114"/>
      <c r="L252" s="110"/>
      <c r="M252" s="115"/>
      <c r="N252" s="116"/>
      <c r="O252" s="116"/>
      <c r="P252" s="116"/>
      <c r="Q252" s="116"/>
      <c r="R252" s="116"/>
      <c r="S252" s="116"/>
      <c r="T252" s="117"/>
      <c r="AT252" s="111" t="s">
        <v>95</v>
      </c>
      <c r="AU252" s="111" t="s">
        <v>44</v>
      </c>
      <c r="AV252" s="7" t="s">
        <v>44</v>
      </c>
      <c r="AW252" s="7" t="s">
        <v>20</v>
      </c>
      <c r="AX252" s="7" t="s">
        <v>42</v>
      </c>
      <c r="AY252" s="111" t="s">
        <v>84</v>
      </c>
    </row>
    <row r="253" spans="2:65" s="6" customFormat="1" ht="22.9" customHeight="1" x14ac:dyDescent="0.2">
      <c r="B253" s="80"/>
      <c r="D253" s="81" t="s">
        <v>40</v>
      </c>
      <c r="E253" s="91" t="s">
        <v>132</v>
      </c>
      <c r="F253" s="91" t="s">
        <v>331</v>
      </c>
      <c r="I253" s="83"/>
      <c r="J253" s="92">
        <f>BK253</f>
        <v>0</v>
      </c>
      <c r="L253" s="80"/>
      <c r="M253" s="85"/>
      <c r="N253" s="86"/>
      <c r="O253" s="86"/>
      <c r="P253" s="87">
        <f>P254+SUM(P255:P309)</f>
        <v>0</v>
      </c>
      <c r="Q253" s="86"/>
      <c r="R253" s="87">
        <f>R254+SUM(R255:R309)</f>
        <v>8.2387499999999989E-2</v>
      </c>
      <c r="S253" s="86"/>
      <c r="T253" s="88">
        <f>T254+SUM(T255:T309)</f>
        <v>5.7647899999999996</v>
      </c>
      <c r="AR253" s="81" t="s">
        <v>42</v>
      </c>
      <c r="AT253" s="89" t="s">
        <v>40</v>
      </c>
      <c r="AU253" s="89" t="s">
        <v>42</v>
      </c>
      <c r="AY253" s="81" t="s">
        <v>84</v>
      </c>
      <c r="BK253" s="90">
        <f>BK254+SUM(BK255:BK309)</f>
        <v>0</v>
      </c>
    </row>
    <row r="254" spans="2:65" s="1" customFormat="1" ht="16.5" customHeight="1" x14ac:dyDescent="0.2">
      <c r="B254" s="93"/>
      <c r="C254" s="94" t="s">
        <v>332</v>
      </c>
      <c r="D254" s="94" t="s">
        <v>86</v>
      </c>
      <c r="E254" s="95" t="s">
        <v>151</v>
      </c>
      <c r="F254" s="96" t="s">
        <v>333</v>
      </c>
      <c r="G254" s="97" t="s">
        <v>163</v>
      </c>
      <c r="H254" s="98">
        <v>1</v>
      </c>
      <c r="I254" s="99"/>
      <c r="J254" s="100">
        <f>ROUND(I254*H254,2)</f>
        <v>0</v>
      </c>
      <c r="K254" s="96" t="s">
        <v>0</v>
      </c>
      <c r="L254" s="18"/>
      <c r="M254" s="101" t="s">
        <v>0</v>
      </c>
      <c r="N254" s="102" t="s">
        <v>28</v>
      </c>
      <c r="O254" s="26"/>
      <c r="P254" s="103">
        <f>O254*H254</f>
        <v>0</v>
      </c>
      <c r="Q254" s="103">
        <v>0</v>
      </c>
      <c r="R254" s="103">
        <f>Q254*H254</f>
        <v>0</v>
      </c>
      <c r="S254" s="103">
        <v>0</v>
      </c>
      <c r="T254" s="104">
        <f>S254*H254</f>
        <v>0</v>
      </c>
      <c r="AR254" s="105" t="s">
        <v>91</v>
      </c>
      <c r="AT254" s="105" t="s">
        <v>86</v>
      </c>
      <c r="AU254" s="105" t="s">
        <v>44</v>
      </c>
      <c r="AY254" s="9" t="s">
        <v>84</v>
      </c>
      <c r="BE254" s="106">
        <f>IF(N254="základní",J254,0)</f>
        <v>0</v>
      </c>
      <c r="BF254" s="106">
        <f>IF(N254="snížená",J254,0)</f>
        <v>0</v>
      </c>
      <c r="BG254" s="106">
        <f>IF(N254="zákl. přenesená",J254,0)</f>
        <v>0</v>
      </c>
      <c r="BH254" s="106">
        <f>IF(N254="sníž. přenesená",J254,0)</f>
        <v>0</v>
      </c>
      <c r="BI254" s="106">
        <f>IF(N254="nulová",J254,0)</f>
        <v>0</v>
      </c>
      <c r="BJ254" s="9" t="s">
        <v>42</v>
      </c>
      <c r="BK254" s="106">
        <f>ROUND(I254*H254,2)</f>
        <v>0</v>
      </c>
      <c r="BL254" s="9" t="s">
        <v>91</v>
      </c>
      <c r="BM254" s="105" t="s">
        <v>334</v>
      </c>
    </row>
    <row r="255" spans="2:65" s="1" customFormat="1" ht="58.5" x14ac:dyDescent="0.2">
      <c r="B255" s="18"/>
      <c r="D255" s="107" t="s">
        <v>93</v>
      </c>
      <c r="F255" s="108" t="s">
        <v>335</v>
      </c>
      <c r="I255" s="38"/>
      <c r="L255" s="18"/>
      <c r="M255" s="109"/>
      <c r="N255" s="26"/>
      <c r="O255" s="26"/>
      <c r="P255" s="26"/>
      <c r="Q255" s="26"/>
      <c r="R255" s="26"/>
      <c r="S255" s="26"/>
      <c r="T255" s="27"/>
      <c r="AT255" s="9" t="s">
        <v>93</v>
      </c>
      <c r="AU255" s="9" t="s">
        <v>44</v>
      </c>
    </row>
    <row r="256" spans="2:65" s="7" customFormat="1" x14ac:dyDescent="0.2">
      <c r="B256" s="110"/>
      <c r="D256" s="107" t="s">
        <v>95</v>
      </c>
      <c r="E256" s="111" t="s">
        <v>0</v>
      </c>
      <c r="F256" s="112" t="s">
        <v>336</v>
      </c>
      <c r="H256" s="113">
        <v>1</v>
      </c>
      <c r="I256" s="114"/>
      <c r="L256" s="110"/>
      <c r="M256" s="115"/>
      <c r="N256" s="116"/>
      <c r="O256" s="116"/>
      <c r="P256" s="116"/>
      <c r="Q256" s="116"/>
      <c r="R256" s="116"/>
      <c r="S256" s="116"/>
      <c r="T256" s="117"/>
      <c r="AT256" s="111" t="s">
        <v>95</v>
      </c>
      <c r="AU256" s="111" t="s">
        <v>44</v>
      </c>
      <c r="AV256" s="7" t="s">
        <v>44</v>
      </c>
      <c r="AW256" s="7" t="s">
        <v>20</v>
      </c>
      <c r="AX256" s="7" t="s">
        <v>41</v>
      </c>
      <c r="AY256" s="111" t="s">
        <v>84</v>
      </c>
    </row>
    <row r="257" spans="2:65" s="1" customFormat="1" ht="36" customHeight="1" x14ac:dyDescent="0.2">
      <c r="B257" s="93"/>
      <c r="C257" s="94" t="s">
        <v>337</v>
      </c>
      <c r="D257" s="94" t="s">
        <v>86</v>
      </c>
      <c r="E257" s="95" t="s">
        <v>156</v>
      </c>
      <c r="F257" s="96" t="s">
        <v>338</v>
      </c>
      <c r="G257" s="97" t="s">
        <v>163</v>
      </c>
      <c r="H257" s="98">
        <v>1</v>
      </c>
      <c r="I257" s="99"/>
      <c r="J257" s="100">
        <f>ROUND(I257*H257,2)</f>
        <v>0</v>
      </c>
      <c r="K257" s="96" t="s">
        <v>0</v>
      </c>
      <c r="L257" s="18"/>
      <c r="M257" s="101" t="s">
        <v>0</v>
      </c>
      <c r="N257" s="102" t="s">
        <v>28</v>
      </c>
      <c r="O257" s="26"/>
      <c r="P257" s="103">
        <f>O257*H257</f>
        <v>0</v>
      </c>
      <c r="Q257" s="103">
        <v>0</v>
      </c>
      <c r="R257" s="103">
        <f>Q257*H257</f>
        <v>0</v>
      </c>
      <c r="S257" s="103">
        <v>0</v>
      </c>
      <c r="T257" s="104">
        <f>S257*H257</f>
        <v>0</v>
      </c>
      <c r="AR257" s="105" t="s">
        <v>91</v>
      </c>
      <c r="AT257" s="105" t="s">
        <v>86</v>
      </c>
      <c r="AU257" s="105" t="s">
        <v>44</v>
      </c>
      <c r="AY257" s="9" t="s">
        <v>84</v>
      </c>
      <c r="BE257" s="106">
        <f>IF(N257="základní",J257,0)</f>
        <v>0</v>
      </c>
      <c r="BF257" s="106">
        <f>IF(N257="snížená",J257,0)</f>
        <v>0</v>
      </c>
      <c r="BG257" s="106">
        <f>IF(N257="zákl. přenesená",J257,0)</f>
        <v>0</v>
      </c>
      <c r="BH257" s="106">
        <f>IF(N257="sníž. přenesená",J257,0)</f>
        <v>0</v>
      </c>
      <c r="BI257" s="106">
        <f>IF(N257="nulová",J257,0)</f>
        <v>0</v>
      </c>
      <c r="BJ257" s="9" t="s">
        <v>42</v>
      </c>
      <c r="BK257" s="106">
        <f>ROUND(I257*H257,2)</f>
        <v>0</v>
      </c>
      <c r="BL257" s="9" t="s">
        <v>91</v>
      </c>
      <c r="BM257" s="105" t="s">
        <v>339</v>
      </c>
    </row>
    <row r="258" spans="2:65" s="1" customFormat="1" ht="29.25" x14ac:dyDescent="0.2">
      <c r="B258" s="18"/>
      <c r="D258" s="107" t="s">
        <v>93</v>
      </c>
      <c r="F258" s="108" t="s">
        <v>340</v>
      </c>
      <c r="I258" s="38"/>
      <c r="L258" s="18"/>
      <c r="M258" s="109"/>
      <c r="N258" s="26"/>
      <c r="O258" s="26"/>
      <c r="P258" s="26"/>
      <c r="Q258" s="26"/>
      <c r="R258" s="26"/>
      <c r="S258" s="26"/>
      <c r="T258" s="27"/>
      <c r="AT258" s="9" t="s">
        <v>93</v>
      </c>
      <c r="AU258" s="9" t="s">
        <v>44</v>
      </c>
    </row>
    <row r="259" spans="2:65" s="7" customFormat="1" x14ac:dyDescent="0.2">
      <c r="B259" s="110"/>
      <c r="D259" s="107" t="s">
        <v>95</v>
      </c>
      <c r="E259" s="111" t="s">
        <v>0</v>
      </c>
      <c r="F259" s="112" t="s">
        <v>341</v>
      </c>
      <c r="H259" s="113">
        <v>1</v>
      </c>
      <c r="I259" s="114"/>
      <c r="L259" s="110"/>
      <c r="M259" s="115"/>
      <c r="N259" s="116"/>
      <c r="O259" s="116"/>
      <c r="P259" s="116"/>
      <c r="Q259" s="116"/>
      <c r="R259" s="116"/>
      <c r="S259" s="116"/>
      <c r="T259" s="117"/>
      <c r="AT259" s="111" t="s">
        <v>95</v>
      </c>
      <c r="AU259" s="111" t="s">
        <v>44</v>
      </c>
      <c r="AV259" s="7" t="s">
        <v>44</v>
      </c>
      <c r="AW259" s="7" t="s">
        <v>20</v>
      </c>
      <c r="AX259" s="7" t="s">
        <v>41</v>
      </c>
      <c r="AY259" s="111" t="s">
        <v>84</v>
      </c>
    </row>
    <row r="260" spans="2:65" s="1" customFormat="1" ht="24" customHeight="1" x14ac:dyDescent="0.2">
      <c r="B260" s="93"/>
      <c r="C260" s="94" t="s">
        <v>342</v>
      </c>
      <c r="D260" s="94" t="s">
        <v>86</v>
      </c>
      <c r="E260" s="95" t="s">
        <v>4</v>
      </c>
      <c r="F260" s="96" t="s">
        <v>343</v>
      </c>
      <c r="G260" s="97" t="s">
        <v>163</v>
      </c>
      <c r="H260" s="98">
        <v>1</v>
      </c>
      <c r="I260" s="99"/>
      <c r="J260" s="100">
        <f>ROUND(I260*H260,2)</f>
        <v>0</v>
      </c>
      <c r="K260" s="96" t="s">
        <v>0</v>
      </c>
      <c r="L260" s="18"/>
      <c r="M260" s="101" t="s">
        <v>0</v>
      </c>
      <c r="N260" s="102" t="s">
        <v>28</v>
      </c>
      <c r="O260" s="26"/>
      <c r="P260" s="103">
        <f>O260*H260</f>
        <v>0</v>
      </c>
      <c r="Q260" s="103">
        <v>0</v>
      </c>
      <c r="R260" s="103">
        <f>Q260*H260</f>
        <v>0</v>
      </c>
      <c r="S260" s="103">
        <v>0</v>
      </c>
      <c r="T260" s="104">
        <f>S260*H260</f>
        <v>0</v>
      </c>
      <c r="AR260" s="105" t="s">
        <v>91</v>
      </c>
      <c r="AT260" s="105" t="s">
        <v>86</v>
      </c>
      <c r="AU260" s="105" t="s">
        <v>44</v>
      </c>
      <c r="AY260" s="9" t="s">
        <v>84</v>
      </c>
      <c r="BE260" s="106">
        <f>IF(N260="základní",J260,0)</f>
        <v>0</v>
      </c>
      <c r="BF260" s="106">
        <f>IF(N260="snížená",J260,0)</f>
        <v>0</v>
      </c>
      <c r="BG260" s="106">
        <f>IF(N260="zákl. přenesená",J260,0)</f>
        <v>0</v>
      </c>
      <c r="BH260" s="106">
        <f>IF(N260="sníž. přenesená",J260,0)</f>
        <v>0</v>
      </c>
      <c r="BI260" s="106">
        <f>IF(N260="nulová",J260,0)</f>
        <v>0</v>
      </c>
      <c r="BJ260" s="9" t="s">
        <v>42</v>
      </c>
      <c r="BK260" s="106">
        <f>ROUND(I260*H260,2)</f>
        <v>0</v>
      </c>
      <c r="BL260" s="9" t="s">
        <v>91</v>
      </c>
      <c r="BM260" s="105" t="s">
        <v>344</v>
      </c>
    </row>
    <row r="261" spans="2:65" s="1" customFormat="1" ht="48.75" x14ac:dyDescent="0.2">
      <c r="B261" s="18"/>
      <c r="D261" s="107" t="s">
        <v>93</v>
      </c>
      <c r="F261" s="108" t="s">
        <v>345</v>
      </c>
      <c r="I261" s="38"/>
      <c r="L261" s="18"/>
      <c r="M261" s="109"/>
      <c r="N261" s="26"/>
      <c r="O261" s="26"/>
      <c r="P261" s="26"/>
      <c r="Q261" s="26"/>
      <c r="R261" s="26"/>
      <c r="S261" s="26"/>
      <c r="T261" s="27"/>
      <c r="AT261" s="9" t="s">
        <v>93</v>
      </c>
      <c r="AU261" s="9" t="s">
        <v>44</v>
      </c>
    </row>
    <row r="262" spans="2:65" s="7" customFormat="1" x14ac:dyDescent="0.2">
      <c r="B262" s="110"/>
      <c r="D262" s="107" t="s">
        <v>95</v>
      </c>
      <c r="E262" s="111" t="s">
        <v>0</v>
      </c>
      <c r="F262" s="112" t="s">
        <v>346</v>
      </c>
      <c r="H262" s="113">
        <v>1</v>
      </c>
      <c r="I262" s="114"/>
      <c r="L262" s="110"/>
      <c r="M262" s="115"/>
      <c r="N262" s="116"/>
      <c r="O262" s="116"/>
      <c r="P262" s="116"/>
      <c r="Q262" s="116"/>
      <c r="R262" s="116"/>
      <c r="S262" s="116"/>
      <c r="T262" s="117"/>
      <c r="AT262" s="111" t="s">
        <v>95</v>
      </c>
      <c r="AU262" s="111" t="s">
        <v>44</v>
      </c>
      <c r="AV262" s="7" t="s">
        <v>44</v>
      </c>
      <c r="AW262" s="7" t="s">
        <v>20</v>
      </c>
      <c r="AX262" s="7" t="s">
        <v>41</v>
      </c>
      <c r="AY262" s="111" t="s">
        <v>84</v>
      </c>
    </row>
    <row r="263" spans="2:65" s="1" customFormat="1" ht="24" customHeight="1" x14ac:dyDescent="0.2">
      <c r="B263" s="93"/>
      <c r="C263" s="94" t="s">
        <v>347</v>
      </c>
      <c r="D263" s="94" t="s">
        <v>86</v>
      </c>
      <c r="E263" s="95" t="s">
        <v>168</v>
      </c>
      <c r="F263" s="96" t="s">
        <v>348</v>
      </c>
      <c r="G263" s="97" t="s">
        <v>349</v>
      </c>
      <c r="H263" s="98">
        <v>134</v>
      </c>
      <c r="I263" s="99"/>
      <c r="J263" s="100">
        <f>ROUND(I263*H263,2)</f>
        <v>0</v>
      </c>
      <c r="K263" s="96" t="s">
        <v>0</v>
      </c>
      <c r="L263" s="18"/>
      <c r="M263" s="101" t="s">
        <v>0</v>
      </c>
      <c r="N263" s="102" t="s">
        <v>28</v>
      </c>
      <c r="O263" s="26"/>
      <c r="P263" s="103">
        <f>O263*H263</f>
        <v>0</v>
      </c>
      <c r="Q263" s="103">
        <v>0</v>
      </c>
      <c r="R263" s="103">
        <f>Q263*H263</f>
        <v>0</v>
      </c>
      <c r="S263" s="103">
        <v>0</v>
      </c>
      <c r="T263" s="104">
        <f>S263*H263</f>
        <v>0</v>
      </c>
      <c r="AR263" s="105" t="s">
        <v>91</v>
      </c>
      <c r="AT263" s="105" t="s">
        <v>86</v>
      </c>
      <c r="AU263" s="105" t="s">
        <v>44</v>
      </c>
      <c r="AY263" s="9" t="s">
        <v>84</v>
      </c>
      <c r="BE263" s="106">
        <f>IF(N263="základní",J263,0)</f>
        <v>0</v>
      </c>
      <c r="BF263" s="106">
        <f>IF(N263="snížená",J263,0)</f>
        <v>0</v>
      </c>
      <c r="BG263" s="106">
        <f>IF(N263="zákl. přenesená",J263,0)</f>
        <v>0</v>
      </c>
      <c r="BH263" s="106">
        <f>IF(N263="sníž. přenesená",J263,0)</f>
        <v>0</v>
      </c>
      <c r="BI263" s="106">
        <f>IF(N263="nulová",J263,0)</f>
        <v>0</v>
      </c>
      <c r="BJ263" s="9" t="s">
        <v>42</v>
      </c>
      <c r="BK263" s="106">
        <f>ROUND(I263*H263,2)</f>
        <v>0</v>
      </c>
      <c r="BL263" s="9" t="s">
        <v>91</v>
      </c>
      <c r="BM263" s="105" t="s">
        <v>350</v>
      </c>
    </row>
    <row r="264" spans="2:65" s="1" customFormat="1" ht="48.75" x14ac:dyDescent="0.2">
      <c r="B264" s="18"/>
      <c r="D264" s="107" t="s">
        <v>93</v>
      </c>
      <c r="F264" s="108" t="s">
        <v>351</v>
      </c>
      <c r="I264" s="38"/>
      <c r="L264" s="18"/>
      <c r="M264" s="109"/>
      <c r="N264" s="26"/>
      <c r="O264" s="26"/>
      <c r="P264" s="26"/>
      <c r="Q264" s="26"/>
      <c r="R264" s="26"/>
      <c r="S264" s="26"/>
      <c r="T264" s="27"/>
      <c r="AT264" s="9" t="s">
        <v>93</v>
      </c>
      <c r="AU264" s="9" t="s">
        <v>44</v>
      </c>
    </row>
    <row r="265" spans="2:65" s="7" customFormat="1" x14ac:dyDescent="0.2">
      <c r="B265" s="110"/>
      <c r="D265" s="107" t="s">
        <v>95</v>
      </c>
      <c r="E265" s="111" t="s">
        <v>0</v>
      </c>
      <c r="F265" s="112" t="s">
        <v>352</v>
      </c>
      <c r="H265" s="113"/>
      <c r="I265" s="114"/>
      <c r="L265" s="110"/>
      <c r="M265" s="115"/>
      <c r="N265" s="116"/>
      <c r="O265" s="116"/>
      <c r="P265" s="116"/>
      <c r="Q265" s="116"/>
      <c r="R265" s="116"/>
      <c r="S265" s="116"/>
      <c r="T265" s="117"/>
      <c r="AT265" s="111" t="s">
        <v>95</v>
      </c>
      <c r="AU265" s="111" t="s">
        <v>44</v>
      </c>
      <c r="AV265" s="7" t="s">
        <v>44</v>
      </c>
      <c r="AW265" s="7" t="s">
        <v>20</v>
      </c>
      <c r="AX265" s="7" t="s">
        <v>41</v>
      </c>
      <c r="AY265" s="111" t="s">
        <v>84</v>
      </c>
    </row>
    <row r="266" spans="2:65" s="1" customFormat="1" ht="24" customHeight="1" x14ac:dyDescent="0.2">
      <c r="B266" s="93"/>
      <c r="C266" s="94" t="s">
        <v>353</v>
      </c>
      <c r="D266" s="94" t="s">
        <v>86</v>
      </c>
      <c r="E266" s="95" t="s">
        <v>354</v>
      </c>
      <c r="F266" s="96" t="s">
        <v>355</v>
      </c>
      <c r="G266" s="97" t="s">
        <v>89</v>
      </c>
      <c r="H266" s="98">
        <v>2287.2649999999999</v>
      </c>
      <c r="I266" s="99"/>
      <c r="J266" s="100">
        <f>ROUND(I266*H266,2)</f>
        <v>0</v>
      </c>
      <c r="K266" s="96" t="s">
        <v>90</v>
      </c>
      <c r="L266" s="18"/>
      <c r="M266" s="101" t="s">
        <v>0</v>
      </c>
      <c r="N266" s="102" t="s">
        <v>28</v>
      </c>
      <c r="O266" s="26"/>
      <c r="P266" s="103">
        <f>O266*H266</f>
        <v>0</v>
      </c>
      <c r="Q266" s="103">
        <v>0</v>
      </c>
      <c r="R266" s="103">
        <f>Q266*H266</f>
        <v>0</v>
      </c>
      <c r="S266" s="103">
        <v>0</v>
      </c>
      <c r="T266" s="104">
        <f>S266*H266</f>
        <v>0</v>
      </c>
      <c r="AR266" s="105" t="s">
        <v>91</v>
      </c>
      <c r="AT266" s="105" t="s">
        <v>86</v>
      </c>
      <c r="AU266" s="105" t="s">
        <v>44</v>
      </c>
      <c r="AY266" s="9" t="s">
        <v>84</v>
      </c>
      <c r="BE266" s="106">
        <f>IF(N266="základní",J266,0)</f>
        <v>0</v>
      </c>
      <c r="BF266" s="106">
        <f>IF(N266="snížená",J266,0)</f>
        <v>0</v>
      </c>
      <c r="BG266" s="106">
        <f>IF(N266="zákl. přenesená",J266,0)</f>
        <v>0</v>
      </c>
      <c r="BH266" s="106">
        <f>IF(N266="sníž. přenesená",J266,0)</f>
        <v>0</v>
      </c>
      <c r="BI266" s="106">
        <f>IF(N266="nulová",J266,0)</f>
        <v>0</v>
      </c>
      <c r="BJ266" s="9" t="s">
        <v>42</v>
      </c>
      <c r="BK266" s="106">
        <f>ROUND(I266*H266,2)</f>
        <v>0</v>
      </c>
      <c r="BL266" s="9" t="s">
        <v>91</v>
      </c>
      <c r="BM266" s="105" t="s">
        <v>356</v>
      </c>
    </row>
    <row r="267" spans="2:65" s="1" customFormat="1" ht="29.25" x14ac:dyDescent="0.2">
      <c r="B267" s="18"/>
      <c r="D267" s="107" t="s">
        <v>93</v>
      </c>
      <c r="F267" s="108" t="s">
        <v>357</v>
      </c>
      <c r="I267" s="38"/>
      <c r="L267" s="18"/>
      <c r="M267" s="109"/>
      <c r="N267" s="26"/>
      <c r="O267" s="26"/>
      <c r="P267" s="26"/>
      <c r="Q267" s="26"/>
      <c r="R267" s="26"/>
      <c r="S267" s="26"/>
      <c r="T267" s="27"/>
      <c r="AT267" s="9" t="s">
        <v>93</v>
      </c>
      <c r="AU267" s="9" t="s">
        <v>44</v>
      </c>
    </row>
    <row r="268" spans="2:65" s="7" customFormat="1" ht="22.5" x14ac:dyDescent="0.2">
      <c r="B268" s="110"/>
      <c r="D268" s="107" t="s">
        <v>95</v>
      </c>
      <c r="E268" s="111" t="s">
        <v>0</v>
      </c>
      <c r="F268" s="112" t="s">
        <v>358</v>
      </c>
      <c r="H268" s="113">
        <v>1086.77</v>
      </c>
      <c r="I268" s="114"/>
      <c r="L268" s="110"/>
      <c r="M268" s="115"/>
      <c r="N268" s="116"/>
      <c r="O268" s="116"/>
      <c r="P268" s="116"/>
      <c r="Q268" s="116"/>
      <c r="R268" s="116"/>
      <c r="S268" s="116"/>
      <c r="T268" s="117"/>
      <c r="AT268" s="111" t="s">
        <v>95</v>
      </c>
      <c r="AU268" s="111" t="s">
        <v>44</v>
      </c>
      <c r="AV268" s="7" t="s">
        <v>44</v>
      </c>
      <c r="AW268" s="7" t="s">
        <v>20</v>
      </c>
      <c r="AX268" s="7" t="s">
        <v>41</v>
      </c>
      <c r="AY268" s="111" t="s">
        <v>84</v>
      </c>
    </row>
    <row r="269" spans="2:65" s="7" customFormat="1" ht="22.5" x14ac:dyDescent="0.2">
      <c r="B269" s="110"/>
      <c r="D269" s="107" t="s">
        <v>95</v>
      </c>
      <c r="E269" s="111" t="s">
        <v>0</v>
      </c>
      <c r="F269" s="112" t="s">
        <v>359</v>
      </c>
      <c r="H269" s="113">
        <v>1200.4949999999999</v>
      </c>
      <c r="I269" s="114"/>
      <c r="L269" s="110"/>
      <c r="M269" s="115"/>
      <c r="N269" s="116"/>
      <c r="O269" s="116"/>
      <c r="P269" s="116"/>
      <c r="Q269" s="116"/>
      <c r="R269" s="116"/>
      <c r="S269" s="116"/>
      <c r="T269" s="117"/>
      <c r="AT269" s="111" t="s">
        <v>95</v>
      </c>
      <c r="AU269" s="111" t="s">
        <v>44</v>
      </c>
      <c r="AV269" s="7" t="s">
        <v>44</v>
      </c>
      <c r="AW269" s="7" t="s">
        <v>20</v>
      </c>
      <c r="AX269" s="7" t="s">
        <v>41</v>
      </c>
      <c r="AY269" s="111" t="s">
        <v>84</v>
      </c>
    </row>
    <row r="270" spans="2:65" s="1" customFormat="1" ht="24" customHeight="1" x14ac:dyDescent="0.2">
      <c r="B270" s="93"/>
      <c r="C270" s="94" t="s">
        <v>360</v>
      </c>
      <c r="D270" s="94" t="s">
        <v>86</v>
      </c>
      <c r="E270" s="95" t="s">
        <v>361</v>
      </c>
      <c r="F270" s="96" t="s">
        <v>362</v>
      </c>
      <c r="G270" s="97" t="s">
        <v>89</v>
      </c>
      <c r="H270" s="98">
        <v>506695.8</v>
      </c>
      <c r="I270" s="99"/>
      <c r="J270" s="100">
        <f>ROUND(I270*H270,2)</f>
        <v>0</v>
      </c>
      <c r="K270" s="96" t="s">
        <v>90</v>
      </c>
      <c r="L270" s="18"/>
      <c r="M270" s="101" t="s">
        <v>0</v>
      </c>
      <c r="N270" s="102" t="s">
        <v>28</v>
      </c>
      <c r="O270" s="26"/>
      <c r="P270" s="103">
        <f>O270*H270</f>
        <v>0</v>
      </c>
      <c r="Q270" s="103">
        <v>0</v>
      </c>
      <c r="R270" s="103">
        <f>Q270*H270</f>
        <v>0</v>
      </c>
      <c r="S270" s="103">
        <v>0</v>
      </c>
      <c r="T270" s="104">
        <f>S270*H270</f>
        <v>0</v>
      </c>
      <c r="AR270" s="105" t="s">
        <v>91</v>
      </c>
      <c r="AT270" s="105" t="s">
        <v>86</v>
      </c>
      <c r="AU270" s="105" t="s">
        <v>44</v>
      </c>
      <c r="AY270" s="9" t="s">
        <v>84</v>
      </c>
      <c r="BE270" s="106">
        <f>IF(N270="základní",J270,0)</f>
        <v>0</v>
      </c>
      <c r="BF270" s="106">
        <f>IF(N270="snížená",J270,0)</f>
        <v>0</v>
      </c>
      <c r="BG270" s="106">
        <f>IF(N270="zákl. přenesená",J270,0)</f>
        <v>0</v>
      </c>
      <c r="BH270" s="106">
        <f>IF(N270="sníž. přenesená",J270,0)</f>
        <v>0</v>
      </c>
      <c r="BI270" s="106">
        <f>IF(N270="nulová",J270,0)</f>
        <v>0</v>
      </c>
      <c r="BJ270" s="9" t="s">
        <v>42</v>
      </c>
      <c r="BK270" s="106">
        <f>ROUND(I270*H270,2)</f>
        <v>0</v>
      </c>
      <c r="BL270" s="9" t="s">
        <v>91</v>
      </c>
      <c r="BM270" s="105" t="s">
        <v>363</v>
      </c>
    </row>
    <row r="271" spans="2:65" s="1" customFormat="1" ht="19.5" x14ac:dyDescent="0.2">
      <c r="B271" s="18"/>
      <c r="D271" s="107" t="s">
        <v>93</v>
      </c>
      <c r="F271" s="108" t="s">
        <v>362</v>
      </c>
      <c r="I271" s="38"/>
      <c r="L271" s="18"/>
      <c r="M271" s="109"/>
      <c r="N271" s="26"/>
      <c r="O271" s="26"/>
      <c r="P271" s="26"/>
      <c r="Q271" s="26"/>
      <c r="R271" s="26"/>
      <c r="S271" s="26"/>
      <c r="T271" s="27"/>
      <c r="AT271" s="9" t="s">
        <v>93</v>
      </c>
      <c r="AU271" s="9" t="s">
        <v>44</v>
      </c>
    </row>
    <row r="272" spans="2:65" s="7" customFormat="1" ht="22.5" x14ac:dyDescent="0.2">
      <c r="B272" s="110"/>
      <c r="D272" s="107" t="s">
        <v>95</v>
      </c>
      <c r="E272" s="111" t="s">
        <v>0</v>
      </c>
      <c r="F272" s="112" t="s">
        <v>364</v>
      </c>
      <c r="H272" s="113">
        <v>130412.4</v>
      </c>
      <c r="I272" s="114"/>
      <c r="L272" s="110"/>
      <c r="M272" s="115"/>
      <c r="N272" s="116"/>
      <c r="O272" s="116"/>
      <c r="P272" s="116"/>
      <c r="Q272" s="116"/>
      <c r="R272" s="116"/>
      <c r="S272" s="116"/>
      <c r="T272" s="117"/>
      <c r="AT272" s="111" t="s">
        <v>95</v>
      </c>
      <c r="AU272" s="111" t="s">
        <v>44</v>
      </c>
      <c r="AV272" s="7" t="s">
        <v>44</v>
      </c>
      <c r="AW272" s="7" t="s">
        <v>20</v>
      </c>
      <c r="AX272" s="7" t="s">
        <v>41</v>
      </c>
      <c r="AY272" s="111" t="s">
        <v>84</v>
      </c>
    </row>
    <row r="273" spans="2:65" s="7" customFormat="1" ht="22.5" x14ac:dyDescent="0.2">
      <c r="B273" s="110"/>
      <c r="D273" s="107" t="s">
        <v>95</v>
      </c>
      <c r="E273" s="111" t="s">
        <v>0</v>
      </c>
      <c r="F273" s="112" t="s">
        <v>365</v>
      </c>
      <c r="H273" s="113">
        <v>144059.4</v>
      </c>
      <c r="I273" s="114"/>
      <c r="L273" s="110"/>
      <c r="M273" s="115"/>
      <c r="N273" s="116"/>
      <c r="O273" s="116"/>
      <c r="P273" s="116"/>
      <c r="Q273" s="116"/>
      <c r="R273" s="116"/>
      <c r="S273" s="116"/>
      <c r="T273" s="117"/>
      <c r="AT273" s="111" t="s">
        <v>95</v>
      </c>
      <c r="AU273" s="111" t="s">
        <v>44</v>
      </c>
      <c r="AV273" s="7" t="s">
        <v>44</v>
      </c>
      <c r="AW273" s="7" t="s">
        <v>20</v>
      </c>
      <c r="AX273" s="7" t="s">
        <v>41</v>
      </c>
      <c r="AY273" s="111" t="s">
        <v>84</v>
      </c>
    </row>
    <row r="274" spans="2:65" s="1" customFormat="1" ht="24" customHeight="1" x14ac:dyDescent="0.2">
      <c r="B274" s="93"/>
      <c r="C274" s="94" t="s">
        <v>366</v>
      </c>
      <c r="D274" s="94" t="s">
        <v>86</v>
      </c>
      <c r="E274" s="95" t="s">
        <v>367</v>
      </c>
      <c r="F274" s="96" t="s">
        <v>368</v>
      </c>
      <c r="G274" s="97" t="s">
        <v>89</v>
      </c>
      <c r="H274" s="98">
        <v>2287.2649999999999</v>
      </c>
      <c r="I274" s="99"/>
      <c r="J274" s="100">
        <f>ROUND(I274*H274,2)</f>
        <v>0</v>
      </c>
      <c r="K274" s="96" t="s">
        <v>90</v>
      </c>
      <c r="L274" s="18"/>
      <c r="M274" s="101" t="s">
        <v>0</v>
      </c>
      <c r="N274" s="102" t="s">
        <v>28</v>
      </c>
      <c r="O274" s="26"/>
      <c r="P274" s="103">
        <f>O274*H274</f>
        <v>0</v>
      </c>
      <c r="Q274" s="103">
        <v>0</v>
      </c>
      <c r="R274" s="103">
        <f>Q274*H274</f>
        <v>0</v>
      </c>
      <c r="S274" s="103">
        <v>0</v>
      </c>
      <c r="T274" s="104">
        <f>S274*H274</f>
        <v>0</v>
      </c>
      <c r="AR274" s="105" t="s">
        <v>91</v>
      </c>
      <c r="AT274" s="105" t="s">
        <v>86</v>
      </c>
      <c r="AU274" s="105" t="s">
        <v>44</v>
      </c>
      <c r="AY274" s="9" t="s">
        <v>84</v>
      </c>
      <c r="BE274" s="106">
        <f>IF(N274="základní",J274,0)</f>
        <v>0</v>
      </c>
      <c r="BF274" s="106">
        <f>IF(N274="snížená",J274,0)</f>
        <v>0</v>
      </c>
      <c r="BG274" s="106">
        <f>IF(N274="zákl. přenesená",J274,0)</f>
        <v>0</v>
      </c>
      <c r="BH274" s="106">
        <f>IF(N274="sníž. přenesená",J274,0)</f>
        <v>0</v>
      </c>
      <c r="BI274" s="106">
        <f>IF(N274="nulová",J274,0)</f>
        <v>0</v>
      </c>
      <c r="BJ274" s="9" t="s">
        <v>42</v>
      </c>
      <c r="BK274" s="106">
        <f>ROUND(I274*H274,2)</f>
        <v>0</v>
      </c>
      <c r="BL274" s="9" t="s">
        <v>91</v>
      </c>
      <c r="BM274" s="105" t="s">
        <v>369</v>
      </c>
    </row>
    <row r="275" spans="2:65" s="1" customFormat="1" ht="29.25" x14ac:dyDescent="0.2">
      <c r="B275" s="18"/>
      <c r="D275" s="107" t="s">
        <v>93</v>
      </c>
      <c r="F275" s="108" t="s">
        <v>370</v>
      </c>
      <c r="I275" s="38"/>
      <c r="L275" s="18"/>
      <c r="M275" s="109"/>
      <c r="N275" s="26"/>
      <c r="O275" s="26"/>
      <c r="P275" s="26"/>
      <c r="Q275" s="26"/>
      <c r="R275" s="26"/>
      <c r="S275" s="26"/>
      <c r="T275" s="27"/>
      <c r="AT275" s="9" t="s">
        <v>93</v>
      </c>
      <c r="AU275" s="9" t="s">
        <v>44</v>
      </c>
    </row>
    <row r="276" spans="2:65" s="7" customFormat="1" ht="22.5" x14ac:dyDescent="0.2">
      <c r="B276" s="110"/>
      <c r="D276" s="107" t="s">
        <v>95</v>
      </c>
      <c r="E276" s="111" t="s">
        <v>0</v>
      </c>
      <c r="F276" s="112" t="s">
        <v>358</v>
      </c>
      <c r="H276" s="113">
        <v>1086.77</v>
      </c>
      <c r="I276" s="114"/>
      <c r="L276" s="110"/>
      <c r="M276" s="115"/>
      <c r="N276" s="116"/>
      <c r="O276" s="116"/>
      <c r="P276" s="116"/>
      <c r="Q276" s="116"/>
      <c r="R276" s="116"/>
      <c r="S276" s="116"/>
      <c r="T276" s="117"/>
      <c r="AT276" s="111" t="s">
        <v>95</v>
      </c>
      <c r="AU276" s="111" t="s">
        <v>44</v>
      </c>
      <c r="AV276" s="7" t="s">
        <v>44</v>
      </c>
      <c r="AW276" s="7" t="s">
        <v>20</v>
      </c>
      <c r="AX276" s="7" t="s">
        <v>41</v>
      </c>
      <c r="AY276" s="111" t="s">
        <v>84</v>
      </c>
    </row>
    <row r="277" spans="2:65" s="7" customFormat="1" ht="22.5" x14ac:dyDescent="0.2">
      <c r="B277" s="110"/>
      <c r="D277" s="107" t="s">
        <v>95</v>
      </c>
      <c r="E277" s="111" t="s">
        <v>0</v>
      </c>
      <c r="F277" s="112" t="s">
        <v>359</v>
      </c>
      <c r="H277" s="113">
        <v>1200.4949999999999</v>
      </c>
      <c r="I277" s="114"/>
      <c r="L277" s="110"/>
      <c r="M277" s="115"/>
      <c r="N277" s="116"/>
      <c r="O277" s="116"/>
      <c r="P277" s="116"/>
      <c r="Q277" s="116"/>
      <c r="R277" s="116"/>
      <c r="S277" s="116"/>
      <c r="T277" s="117"/>
      <c r="AT277" s="111" t="s">
        <v>95</v>
      </c>
      <c r="AU277" s="111" t="s">
        <v>44</v>
      </c>
      <c r="AV277" s="7" t="s">
        <v>44</v>
      </c>
      <c r="AW277" s="7" t="s">
        <v>20</v>
      </c>
      <c r="AX277" s="7" t="s">
        <v>41</v>
      </c>
      <c r="AY277" s="111" t="s">
        <v>84</v>
      </c>
    </row>
    <row r="278" spans="2:65" s="1" customFormat="1" ht="16.5" customHeight="1" x14ac:dyDescent="0.2">
      <c r="B278" s="93"/>
      <c r="C278" s="94" t="s">
        <v>371</v>
      </c>
      <c r="D278" s="94" t="s">
        <v>86</v>
      </c>
      <c r="E278" s="95" t="s">
        <v>372</v>
      </c>
      <c r="F278" s="96" t="s">
        <v>373</v>
      </c>
      <c r="G278" s="97" t="s">
        <v>89</v>
      </c>
      <c r="H278" s="98">
        <v>2287.2649999999999</v>
      </c>
      <c r="I278" s="99"/>
      <c r="J278" s="100">
        <f>ROUND(I278*H278,2)</f>
        <v>0</v>
      </c>
      <c r="K278" s="96" t="s">
        <v>90</v>
      </c>
      <c r="L278" s="18"/>
      <c r="M278" s="101" t="s">
        <v>0</v>
      </c>
      <c r="N278" s="102" t="s">
        <v>28</v>
      </c>
      <c r="O278" s="26"/>
      <c r="P278" s="103">
        <f>O278*H278</f>
        <v>0</v>
      </c>
      <c r="Q278" s="103">
        <v>0</v>
      </c>
      <c r="R278" s="103">
        <f>Q278*H278</f>
        <v>0</v>
      </c>
      <c r="S278" s="103">
        <v>0</v>
      </c>
      <c r="T278" s="104">
        <f>S278*H278</f>
        <v>0</v>
      </c>
      <c r="AR278" s="105" t="s">
        <v>91</v>
      </c>
      <c r="AT278" s="105" t="s">
        <v>86</v>
      </c>
      <c r="AU278" s="105" t="s">
        <v>44</v>
      </c>
      <c r="AY278" s="9" t="s">
        <v>84</v>
      </c>
      <c r="BE278" s="106">
        <f>IF(N278="základní",J278,0)</f>
        <v>0</v>
      </c>
      <c r="BF278" s="106">
        <f>IF(N278="snížená",J278,0)</f>
        <v>0</v>
      </c>
      <c r="BG278" s="106">
        <f>IF(N278="zákl. přenesená",J278,0)</f>
        <v>0</v>
      </c>
      <c r="BH278" s="106">
        <f>IF(N278="sníž. přenesená",J278,0)</f>
        <v>0</v>
      </c>
      <c r="BI278" s="106">
        <f>IF(N278="nulová",J278,0)</f>
        <v>0</v>
      </c>
      <c r="BJ278" s="9" t="s">
        <v>42</v>
      </c>
      <c r="BK278" s="106">
        <f>ROUND(I278*H278,2)</f>
        <v>0</v>
      </c>
      <c r="BL278" s="9" t="s">
        <v>91</v>
      </c>
      <c r="BM278" s="105" t="s">
        <v>374</v>
      </c>
    </row>
    <row r="279" spans="2:65" s="1" customFormat="1" ht="19.5" x14ac:dyDescent="0.2">
      <c r="B279" s="18"/>
      <c r="D279" s="107" t="s">
        <v>93</v>
      </c>
      <c r="F279" s="108" t="s">
        <v>375</v>
      </c>
      <c r="I279" s="38"/>
      <c r="L279" s="18"/>
      <c r="M279" s="109"/>
      <c r="N279" s="26"/>
      <c r="O279" s="26"/>
      <c r="P279" s="26"/>
      <c r="Q279" s="26"/>
      <c r="R279" s="26"/>
      <c r="S279" s="26"/>
      <c r="T279" s="27"/>
      <c r="AT279" s="9" t="s">
        <v>93</v>
      </c>
      <c r="AU279" s="9" t="s">
        <v>44</v>
      </c>
    </row>
    <row r="280" spans="2:65" s="7" customFormat="1" ht="22.5" x14ac:dyDescent="0.2">
      <c r="B280" s="110"/>
      <c r="D280" s="107" t="s">
        <v>95</v>
      </c>
      <c r="E280" s="111" t="s">
        <v>0</v>
      </c>
      <c r="F280" s="112" t="s">
        <v>358</v>
      </c>
      <c r="H280" s="113">
        <v>1086.77</v>
      </c>
      <c r="I280" s="114"/>
      <c r="L280" s="110"/>
      <c r="M280" s="115"/>
      <c r="N280" s="116"/>
      <c r="O280" s="116"/>
      <c r="P280" s="116"/>
      <c r="Q280" s="116"/>
      <c r="R280" s="116"/>
      <c r="S280" s="116"/>
      <c r="T280" s="117"/>
      <c r="AT280" s="111" t="s">
        <v>95</v>
      </c>
      <c r="AU280" s="111" t="s">
        <v>44</v>
      </c>
      <c r="AV280" s="7" t="s">
        <v>44</v>
      </c>
      <c r="AW280" s="7" t="s">
        <v>20</v>
      </c>
      <c r="AX280" s="7" t="s">
        <v>41</v>
      </c>
      <c r="AY280" s="111" t="s">
        <v>84</v>
      </c>
    </row>
    <row r="281" spans="2:65" s="7" customFormat="1" ht="22.5" x14ac:dyDescent="0.2">
      <c r="B281" s="110"/>
      <c r="D281" s="107" t="s">
        <v>95</v>
      </c>
      <c r="E281" s="111" t="s">
        <v>0</v>
      </c>
      <c r="F281" s="112" t="s">
        <v>359</v>
      </c>
      <c r="H281" s="113">
        <v>1200.4949999999999</v>
      </c>
      <c r="I281" s="114"/>
      <c r="L281" s="110"/>
      <c r="M281" s="115"/>
      <c r="N281" s="116"/>
      <c r="O281" s="116"/>
      <c r="P281" s="116"/>
      <c r="Q281" s="116"/>
      <c r="R281" s="116"/>
      <c r="S281" s="116"/>
      <c r="T281" s="117"/>
      <c r="AT281" s="111" t="s">
        <v>95</v>
      </c>
      <c r="AU281" s="111" t="s">
        <v>44</v>
      </c>
      <c r="AV281" s="7" t="s">
        <v>44</v>
      </c>
      <c r="AW281" s="7" t="s">
        <v>20</v>
      </c>
      <c r="AX281" s="7" t="s">
        <v>41</v>
      </c>
      <c r="AY281" s="111" t="s">
        <v>84</v>
      </c>
    </row>
    <row r="282" spans="2:65" s="1" customFormat="1" ht="16.5" customHeight="1" x14ac:dyDescent="0.2">
      <c r="B282" s="93"/>
      <c r="C282" s="94" t="s">
        <v>376</v>
      </c>
      <c r="D282" s="94" t="s">
        <v>86</v>
      </c>
      <c r="E282" s="95" t="s">
        <v>377</v>
      </c>
      <c r="F282" s="96" t="s">
        <v>378</v>
      </c>
      <c r="G282" s="97" t="s">
        <v>89</v>
      </c>
      <c r="H282" s="98">
        <v>274471.8</v>
      </c>
      <c r="I282" s="99"/>
      <c r="J282" s="100">
        <f>ROUND(I282*H282,2)</f>
        <v>0</v>
      </c>
      <c r="K282" s="96" t="s">
        <v>90</v>
      </c>
      <c r="L282" s="18"/>
      <c r="M282" s="101" t="s">
        <v>0</v>
      </c>
      <c r="N282" s="102" t="s">
        <v>28</v>
      </c>
      <c r="O282" s="26"/>
      <c r="P282" s="103">
        <f>O282*H282</f>
        <v>0</v>
      </c>
      <c r="Q282" s="103">
        <v>0</v>
      </c>
      <c r="R282" s="103">
        <f>Q282*H282</f>
        <v>0</v>
      </c>
      <c r="S282" s="103">
        <v>0</v>
      </c>
      <c r="T282" s="104">
        <f>S282*H282</f>
        <v>0</v>
      </c>
      <c r="AR282" s="105" t="s">
        <v>91</v>
      </c>
      <c r="AT282" s="105" t="s">
        <v>86</v>
      </c>
      <c r="AU282" s="105" t="s">
        <v>44</v>
      </c>
      <c r="AY282" s="9" t="s">
        <v>84</v>
      </c>
      <c r="BE282" s="106">
        <f>IF(N282="základní",J282,0)</f>
        <v>0</v>
      </c>
      <c r="BF282" s="106">
        <f>IF(N282="snížená",J282,0)</f>
        <v>0</v>
      </c>
      <c r="BG282" s="106">
        <f>IF(N282="zákl. přenesená",J282,0)</f>
        <v>0</v>
      </c>
      <c r="BH282" s="106">
        <f>IF(N282="sníž. přenesená",J282,0)</f>
        <v>0</v>
      </c>
      <c r="BI282" s="106">
        <f>IF(N282="nulová",J282,0)</f>
        <v>0</v>
      </c>
      <c r="BJ282" s="9" t="s">
        <v>42</v>
      </c>
      <c r="BK282" s="106">
        <f>ROUND(I282*H282,2)</f>
        <v>0</v>
      </c>
      <c r="BL282" s="9" t="s">
        <v>91</v>
      </c>
      <c r="BM282" s="105" t="s">
        <v>379</v>
      </c>
    </row>
    <row r="283" spans="2:65" s="1" customFormat="1" ht="19.5" x14ac:dyDescent="0.2">
      <c r="B283" s="18"/>
      <c r="D283" s="107" t="s">
        <v>93</v>
      </c>
      <c r="F283" s="108" t="s">
        <v>380</v>
      </c>
      <c r="I283" s="38"/>
      <c r="L283" s="18"/>
      <c r="M283" s="109"/>
      <c r="N283" s="26"/>
      <c r="O283" s="26"/>
      <c r="P283" s="26"/>
      <c r="Q283" s="26"/>
      <c r="R283" s="26"/>
      <c r="S283" s="26"/>
      <c r="T283" s="27"/>
      <c r="AT283" s="9" t="s">
        <v>93</v>
      </c>
      <c r="AU283" s="9" t="s">
        <v>44</v>
      </c>
    </row>
    <row r="284" spans="2:65" s="7" customFormat="1" ht="22.5" x14ac:dyDescent="0.2">
      <c r="B284" s="110"/>
      <c r="D284" s="107" t="s">
        <v>95</v>
      </c>
      <c r="E284" s="111" t="s">
        <v>0</v>
      </c>
      <c r="F284" s="112" t="s">
        <v>364</v>
      </c>
      <c r="H284" s="113">
        <v>130412.4</v>
      </c>
      <c r="I284" s="114"/>
      <c r="L284" s="110"/>
      <c r="M284" s="115"/>
      <c r="N284" s="116"/>
      <c r="O284" s="116"/>
      <c r="P284" s="116"/>
      <c r="Q284" s="116"/>
      <c r="R284" s="116"/>
      <c r="S284" s="116"/>
      <c r="T284" s="117"/>
      <c r="AT284" s="111" t="s">
        <v>95</v>
      </c>
      <c r="AU284" s="111" t="s">
        <v>44</v>
      </c>
      <c r="AV284" s="7" t="s">
        <v>44</v>
      </c>
      <c r="AW284" s="7" t="s">
        <v>20</v>
      </c>
      <c r="AX284" s="7" t="s">
        <v>41</v>
      </c>
      <c r="AY284" s="111" t="s">
        <v>84</v>
      </c>
    </row>
    <row r="285" spans="2:65" s="7" customFormat="1" ht="22.5" x14ac:dyDescent="0.2">
      <c r="B285" s="110"/>
      <c r="D285" s="107" t="s">
        <v>95</v>
      </c>
      <c r="E285" s="111" t="s">
        <v>0</v>
      </c>
      <c r="F285" s="112" t="s">
        <v>365</v>
      </c>
      <c r="H285" s="113">
        <v>144059.4</v>
      </c>
      <c r="I285" s="114"/>
      <c r="L285" s="110"/>
      <c r="M285" s="115"/>
      <c r="N285" s="116"/>
      <c r="O285" s="116"/>
      <c r="P285" s="116"/>
      <c r="Q285" s="116"/>
      <c r="R285" s="116"/>
      <c r="S285" s="116"/>
      <c r="T285" s="117"/>
      <c r="AT285" s="111" t="s">
        <v>95</v>
      </c>
      <c r="AU285" s="111" t="s">
        <v>44</v>
      </c>
      <c r="AV285" s="7" t="s">
        <v>44</v>
      </c>
      <c r="AW285" s="7" t="s">
        <v>20</v>
      </c>
      <c r="AX285" s="7" t="s">
        <v>41</v>
      </c>
      <c r="AY285" s="111" t="s">
        <v>84</v>
      </c>
    </row>
    <row r="286" spans="2:65" s="1" customFormat="1" ht="16.5" customHeight="1" x14ac:dyDescent="0.2">
      <c r="B286" s="93"/>
      <c r="C286" s="94" t="s">
        <v>381</v>
      </c>
      <c r="D286" s="94" t="s">
        <v>86</v>
      </c>
      <c r="E286" s="95" t="s">
        <v>382</v>
      </c>
      <c r="F286" s="96" t="s">
        <v>383</v>
      </c>
      <c r="G286" s="97" t="s">
        <v>89</v>
      </c>
      <c r="H286" s="98">
        <v>2287.2649999999999</v>
      </c>
      <c r="I286" s="99"/>
      <c r="J286" s="100">
        <f>ROUND(I286*H286,2)</f>
        <v>0</v>
      </c>
      <c r="K286" s="96" t="s">
        <v>90</v>
      </c>
      <c r="L286" s="18"/>
      <c r="M286" s="101" t="s">
        <v>0</v>
      </c>
      <c r="N286" s="102" t="s">
        <v>28</v>
      </c>
      <c r="O286" s="26"/>
      <c r="P286" s="103">
        <f>O286*H286</f>
        <v>0</v>
      </c>
      <c r="Q286" s="103">
        <v>0</v>
      </c>
      <c r="R286" s="103">
        <f>Q286*H286</f>
        <v>0</v>
      </c>
      <c r="S286" s="103">
        <v>0</v>
      </c>
      <c r="T286" s="104">
        <f>S286*H286</f>
        <v>0</v>
      </c>
      <c r="AR286" s="105" t="s">
        <v>91</v>
      </c>
      <c r="AT286" s="105" t="s">
        <v>86</v>
      </c>
      <c r="AU286" s="105" t="s">
        <v>44</v>
      </c>
      <c r="AY286" s="9" t="s">
        <v>84</v>
      </c>
      <c r="BE286" s="106">
        <f>IF(N286="základní",J286,0)</f>
        <v>0</v>
      </c>
      <c r="BF286" s="106">
        <f>IF(N286="snížená",J286,0)</f>
        <v>0</v>
      </c>
      <c r="BG286" s="106">
        <f>IF(N286="zákl. přenesená",J286,0)</f>
        <v>0</v>
      </c>
      <c r="BH286" s="106">
        <f>IF(N286="sníž. přenesená",J286,0)</f>
        <v>0</v>
      </c>
      <c r="BI286" s="106">
        <f>IF(N286="nulová",J286,0)</f>
        <v>0</v>
      </c>
      <c r="BJ286" s="9" t="s">
        <v>42</v>
      </c>
      <c r="BK286" s="106">
        <f>ROUND(I286*H286,2)</f>
        <v>0</v>
      </c>
      <c r="BL286" s="9" t="s">
        <v>91</v>
      </c>
      <c r="BM286" s="105" t="s">
        <v>384</v>
      </c>
    </row>
    <row r="287" spans="2:65" s="1" customFormat="1" ht="19.5" x14ac:dyDescent="0.2">
      <c r="B287" s="18"/>
      <c r="D287" s="107" t="s">
        <v>93</v>
      </c>
      <c r="F287" s="108" t="s">
        <v>385</v>
      </c>
      <c r="I287" s="38"/>
      <c r="L287" s="18"/>
      <c r="M287" s="109"/>
      <c r="N287" s="26"/>
      <c r="O287" s="26"/>
      <c r="P287" s="26"/>
      <c r="Q287" s="26"/>
      <c r="R287" s="26"/>
      <c r="S287" s="26"/>
      <c r="T287" s="27"/>
      <c r="AT287" s="9" t="s">
        <v>93</v>
      </c>
      <c r="AU287" s="9" t="s">
        <v>44</v>
      </c>
    </row>
    <row r="288" spans="2:65" s="7" customFormat="1" ht="22.5" x14ac:dyDescent="0.2">
      <c r="B288" s="110"/>
      <c r="D288" s="107" t="s">
        <v>95</v>
      </c>
      <c r="E288" s="111" t="s">
        <v>0</v>
      </c>
      <c r="F288" s="112" t="s">
        <v>358</v>
      </c>
      <c r="H288" s="113">
        <v>1086.77</v>
      </c>
      <c r="I288" s="114"/>
      <c r="L288" s="110"/>
      <c r="M288" s="115"/>
      <c r="N288" s="116"/>
      <c r="O288" s="116"/>
      <c r="P288" s="116"/>
      <c r="Q288" s="116"/>
      <c r="R288" s="116"/>
      <c r="S288" s="116"/>
      <c r="T288" s="117"/>
      <c r="AT288" s="111" t="s">
        <v>95</v>
      </c>
      <c r="AU288" s="111" t="s">
        <v>44</v>
      </c>
      <c r="AV288" s="7" t="s">
        <v>44</v>
      </c>
      <c r="AW288" s="7" t="s">
        <v>20</v>
      </c>
      <c r="AX288" s="7" t="s">
        <v>41</v>
      </c>
      <c r="AY288" s="111" t="s">
        <v>84</v>
      </c>
    </row>
    <row r="289" spans="2:65" s="7" customFormat="1" ht="22.5" x14ac:dyDescent="0.2">
      <c r="B289" s="110"/>
      <c r="D289" s="107" t="s">
        <v>95</v>
      </c>
      <c r="E289" s="111" t="s">
        <v>0</v>
      </c>
      <c r="F289" s="112" t="s">
        <v>359</v>
      </c>
      <c r="H289" s="113">
        <v>1200.4949999999999</v>
      </c>
      <c r="I289" s="114"/>
      <c r="L289" s="110"/>
      <c r="M289" s="115"/>
      <c r="N289" s="116"/>
      <c r="O289" s="116"/>
      <c r="P289" s="116"/>
      <c r="Q289" s="116"/>
      <c r="R289" s="116"/>
      <c r="S289" s="116"/>
      <c r="T289" s="117"/>
      <c r="AT289" s="111" t="s">
        <v>95</v>
      </c>
      <c r="AU289" s="111" t="s">
        <v>44</v>
      </c>
      <c r="AV289" s="7" t="s">
        <v>44</v>
      </c>
      <c r="AW289" s="7" t="s">
        <v>20</v>
      </c>
      <c r="AX289" s="7" t="s">
        <v>41</v>
      </c>
      <c r="AY289" s="111" t="s">
        <v>84</v>
      </c>
    </row>
    <row r="290" spans="2:65" s="1" customFormat="1" ht="24" customHeight="1" x14ac:dyDescent="0.2">
      <c r="B290" s="93"/>
      <c r="C290" s="94" t="s">
        <v>386</v>
      </c>
      <c r="D290" s="94" t="s">
        <v>86</v>
      </c>
      <c r="E290" s="95" t="s">
        <v>387</v>
      </c>
      <c r="F290" s="96" t="s">
        <v>388</v>
      </c>
      <c r="G290" s="97" t="s">
        <v>89</v>
      </c>
      <c r="H290" s="98">
        <v>633.75</v>
      </c>
      <c r="I290" s="99"/>
      <c r="J290" s="100">
        <f>ROUND(I290*H290,2)</f>
        <v>0</v>
      </c>
      <c r="K290" s="96" t="s">
        <v>90</v>
      </c>
      <c r="L290" s="18"/>
      <c r="M290" s="101" t="s">
        <v>0</v>
      </c>
      <c r="N290" s="102" t="s">
        <v>28</v>
      </c>
      <c r="O290" s="26"/>
      <c r="P290" s="103">
        <f>O290*H290</f>
        <v>0</v>
      </c>
      <c r="Q290" s="103">
        <v>1.2999999999999999E-4</v>
      </c>
      <c r="R290" s="103">
        <f>Q290*H290</f>
        <v>8.2387499999999989E-2</v>
      </c>
      <c r="S290" s="103">
        <v>0</v>
      </c>
      <c r="T290" s="104">
        <f>S290*H290</f>
        <v>0</v>
      </c>
      <c r="AR290" s="105" t="s">
        <v>91</v>
      </c>
      <c r="AT290" s="105" t="s">
        <v>86</v>
      </c>
      <c r="AU290" s="105" t="s">
        <v>44</v>
      </c>
      <c r="AY290" s="9" t="s">
        <v>84</v>
      </c>
      <c r="BE290" s="106">
        <f>IF(N290="základní",J290,0)</f>
        <v>0</v>
      </c>
      <c r="BF290" s="106">
        <f>IF(N290="snížená",J290,0)</f>
        <v>0</v>
      </c>
      <c r="BG290" s="106">
        <f>IF(N290="zákl. přenesená",J290,0)</f>
        <v>0</v>
      </c>
      <c r="BH290" s="106">
        <f>IF(N290="sníž. přenesená",J290,0)</f>
        <v>0</v>
      </c>
      <c r="BI290" s="106">
        <f>IF(N290="nulová",J290,0)</f>
        <v>0</v>
      </c>
      <c r="BJ290" s="9" t="s">
        <v>42</v>
      </c>
      <c r="BK290" s="106">
        <f>ROUND(I290*H290,2)</f>
        <v>0</v>
      </c>
      <c r="BL290" s="9" t="s">
        <v>91</v>
      </c>
      <c r="BM290" s="105" t="s">
        <v>389</v>
      </c>
    </row>
    <row r="291" spans="2:65" s="1" customFormat="1" ht="19.5" x14ac:dyDescent="0.2">
      <c r="B291" s="18"/>
      <c r="D291" s="107" t="s">
        <v>93</v>
      </c>
      <c r="F291" s="108" t="s">
        <v>390</v>
      </c>
      <c r="I291" s="38"/>
      <c r="L291" s="18"/>
      <c r="M291" s="109"/>
      <c r="N291" s="26"/>
      <c r="O291" s="26"/>
      <c r="P291" s="26"/>
      <c r="Q291" s="26"/>
      <c r="R291" s="26"/>
      <c r="S291" s="26"/>
      <c r="T291" s="27"/>
      <c r="AT291" s="9" t="s">
        <v>93</v>
      </c>
      <c r="AU291" s="9" t="s">
        <v>44</v>
      </c>
    </row>
    <row r="292" spans="2:65" s="7" customFormat="1" x14ac:dyDescent="0.2">
      <c r="B292" s="110"/>
      <c r="D292" s="107" t="s">
        <v>95</v>
      </c>
      <c r="E292" s="111" t="s">
        <v>0</v>
      </c>
      <c r="F292" s="112" t="s">
        <v>391</v>
      </c>
      <c r="H292" s="113"/>
      <c r="I292" s="114"/>
      <c r="L292" s="110"/>
      <c r="M292" s="115"/>
      <c r="N292" s="116"/>
      <c r="O292" s="116"/>
      <c r="P292" s="116"/>
      <c r="Q292" s="116"/>
      <c r="R292" s="116"/>
      <c r="S292" s="116"/>
      <c r="T292" s="117"/>
      <c r="AT292" s="111" t="s">
        <v>95</v>
      </c>
      <c r="AU292" s="111" t="s">
        <v>44</v>
      </c>
      <c r="AV292" s="7" t="s">
        <v>44</v>
      </c>
      <c r="AW292" s="7" t="s">
        <v>20</v>
      </c>
      <c r="AX292" s="7" t="s">
        <v>41</v>
      </c>
      <c r="AY292" s="111" t="s">
        <v>84</v>
      </c>
    </row>
    <row r="293" spans="2:65" s="1" customFormat="1" ht="24" customHeight="1" x14ac:dyDescent="0.2">
      <c r="B293" s="93"/>
      <c r="C293" s="94" t="s">
        <v>392</v>
      </c>
      <c r="D293" s="94" t="s">
        <v>86</v>
      </c>
      <c r="E293" s="95" t="s">
        <v>393</v>
      </c>
      <c r="F293" s="96" t="s">
        <v>394</v>
      </c>
      <c r="G293" s="97" t="s">
        <v>89</v>
      </c>
      <c r="H293" s="98">
        <v>32.435000000000002</v>
      </c>
      <c r="I293" s="99"/>
      <c r="J293" s="100">
        <f>ROUND(I293*H293,2)</f>
        <v>0</v>
      </c>
      <c r="K293" s="96" t="s">
        <v>90</v>
      </c>
      <c r="L293" s="18"/>
      <c r="M293" s="101" t="s">
        <v>0</v>
      </c>
      <c r="N293" s="102" t="s">
        <v>28</v>
      </c>
      <c r="O293" s="26"/>
      <c r="P293" s="103">
        <f>O293*H293</f>
        <v>0</v>
      </c>
      <c r="Q293" s="103">
        <v>0</v>
      </c>
      <c r="R293" s="103">
        <f>Q293*H293</f>
        <v>0</v>
      </c>
      <c r="S293" s="103">
        <v>4.5999999999999999E-2</v>
      </c>
      <c r="T293" s="104">
        <f>S293*H293</f>
        <v>1.4920100000000001</v>
      </c>
      <c r="AR293" s="105" t="s">
        <v>168</v>
      </c>
      <c r="AT293" s="105" t="s">
        <v>86</v>
      </c>
      <c r="AU293" s="105" t="s">
        <v>44</v>
      </c>
      <c r="AY293" s="9" t="s">
        <v>84</v>
      </c>
      <c r="BE293" s="106">
        <f>IF(N293="základní",J293,0)</f>
        <v>0</v>
      </c>
      <c r="BF293" s="106">
        <f>IF(N293="snížená",J293,0)</f>
        <v>0</v>
      </c>
      <c r="BG293" s="106">
        <f>IF(N293="zákl. přenesená",J293,0)</f>
        <v>0</v>
      </c>
      <c r="BH293" s="106">
        <f>IF(N293="sníž. přenesená",J293,0)</f>
        <v>0</v>
      </c>
      <c r="BI293" s="106">
        <f>IF(N293="nulová",J293,0)</f>
        <v>0</v>
      </c>
      <c r="BJ293" s="9" t="s">
        <v>42</v>
      </c>
      <c r="BK293" s="106">
        <f>ROUND(I293*H293,2)</f>
        <v>0</v>
      </c>
      <c r="BL293" s="9" t="s">
        <v>168</v>
      </c>
      <c r="BM293" s="105" t="s">
        <v>395</v>
      </c>
    </row>
    <row r="294" spans="2:65" s="1" customFormat="1" ht="29.25" x14ac:dyDescent="0.2">
      <c r="B294" s="18"/>
      <c r="D294" s="107" t="s">
        <v>93</v>
      </c>
      <c r="F294" s="108" t="s">
        <v>396</v>
      </c>
      <c r="I294" s="38"/>
      <c r="L294" s="18"/>
      <c r="M294" s="109"/>
      <c r="N294" s="26"/>
      <c r="O294" s="26"/>
      <c r="P294" s="26"/>
      <c r="Q294" s="26"/>
      <c r="R294" s="26"/>
      <c r="S294" s="26"/>
      <c r="T294" s="27"/>
      <c r="AT294" s="9" t="s">
        <v>93</v>
      </c>
      <c r="AU294" s="9" t="s">
        <v>44</v>
      </c>
    </row>
    <row r="295" spans="2:65" s="7" customFormat="1" x14ac:dyDescent="0.2">
      <c r="B295" s="110"/>
      <c r="D295" s="107" t="s">
        <v>95</v>
      </c>
      <c r="E295" s="111" t="s">
        <v>0</v>
      </c>
      <c r="F295" s="112" t="s">
        <v>257</v>
      </c>
      <c r="H295" s="113">
        <v>1.54</v>
      </c>
      <c r="I295" s="114"/>
      <c r="L295" s="110"/>
      <c r="M295" s="115"/>
      <c r="N295" s="116"/>
      <c r="O295" s="116"/>
      <c r="P295" s="116"/>
      <c r="Q295" s="116"/>
      <c r="R295" s="116"/>
      <c r="S295" s="116"/>
      <c r="T295" s="117"/>
      <c r="AT295" s="111" t="s">
        <v>95</v>
      </c>
      <c r="AU295" s="111" t="s">
        <v>44</v>
      </c>
      <c r="AV295" s="7" t="s">
        <v>44</v>
      </c>
      <c r="AW295" s="7" t="s">
        <v>20</v>
      </c>
      <c r="AX295" s="7" t="s">
        <v>41</v>
      </c>
      <c r="AY295" s="111" t="s">
        <v>84</v>
      </c>
    </row>
    <row r="296" spans="2:65" s="7" customFormat="1" x14ac:dyDescent="0.2">
      <c r="B296" s="110"/>
      <c r="D296" s="107" t="s">
        <v>95</v>
      </c>
      <c r="E296" s="111" t="s">
        <v>0</v>
      </c>
      <c r="F296" s="112" t="s">
        <v>258</v>
      </c>
      <c r="H296" s="113">
        <v>2.52</v>
      </c>
      <c r="I296" s="114"/>
      <c r="L296" s="110"/>
      <c r="M296" s="115"/>
      <c r="N296" s="116"/>
      <c r="O296" s="116"/>
      <c r="P296" s="116"/>
      <c r="Q296" s="116"/>
      <c r="R296" s="116"/>
      <c r="S296" s="116"/>
      <c r="T296" s="117"/>
      <c r="AT296" s="111" t="s">
        <v>95</v>
      </c>
      <c r="AU296" s="111" t="s">
        <v>44</v>
      </c>
      <c r="AV296" s="7" t="s">
        <v>44</v>
      </c>
      <c r="AW296" s="7" t="s">
        <v>20</v>
      </c>
      <c r="AX296" s="7" t="s">
        <v>41</v>
      </c>
      <c r="AY296" s="111" t="s">
        <v>84</v>
      </c>
    </row>
    <row r="297" spans="2:65" s="7" customFormat="1" ht="22.5" x14ac:dyDescent="0.2">
      <c r="B297" s="110"/>
      <c r="D297" s="107" t="s">
        <v>95</v>
      </c>
      <c r="E297" s="111" t="s">
        <v>0</v>
      </c>
      <c r="F297" s="112" t="s">
        <v>259</v>
      </c>
      <c r="H297" s="113">
        <v>9.18</v>
      </c>
      <c r="I297" s="114"/>
      <c r="L297" s="110"/>
      <c r="M297" s="115"/>
      <c r="N297" s="116"/>
      <c r="O297" s="116"/>
      <c r="P297" s="116"/>
      <c r="Q297" s="116"/>
      <c r="R297" s="116"/>
      <c r="S297" s="116"/>
      <c r="T297" s="117"/>
      <c r="AT297" s="111" t="s">
        <v>95</v>
      </c>
      <c r="AU297" s="111" t="s">
        <v>44</v>
      </c>
      <c r="AV297" s="7" t="s">
        <v>44</v>
      </c>
      <c r="AW297" s="7" t="s">
        <v>20</v>
      </c>
      <c r="AX297" s="7" t="s">
        <v>41</v>
      </c>
      <c r="AY297" s="111" t="s">
        <v>84</v>
      </c>
    </row>
    <row r="298" spans="2:65" s="7" customFormat="1" ht="33.75" x14ac:dyDescent="0.2">
      <c r="B298" s="110"/>
      <c r="D298" s="107" t="s">
        <v>95</v>
      </c>
      <c r="E298" s="111" t="s">
        <v>0</v>
      </c>
      <c r="F298" s="112" t="s">
        <v>260</v>
      </c>
      <c r="H298" s="113">
        <v>24.071999999999999</v>
      </c>
      <c r="I298" s="114"/>
      <c r="L298" s="110"/>
      <c r="M298" s="115"/>
      <c r="N298" s="116"/>
      <c r="O298" s="116"/>
      <c r="P298" s="116"/>
      <c r="Q298" s="116"/>
      <c r="R298" s="116"/>
      <c r="S298" s="116"/>
      <c r="T298" s="117"/>
      <c r="AT298" s="111" t="s">
        <v>95</v>
      </c>
      <c r="AU298" s="111" t="s">
        <v>44</v>
      </c>
      <c r="AV298" s="7" t="s">
        <v>44</v>
      </c>
      <c r="AW298" s="7" t="s">
        <v>20</v>
      </c>
      <c r="AX298" s="7" t="s">
        <v>41</v>
      </c>
      <c r="AY298" s="111" t="s">
        <v>84</v>
      </c>
    </row>
    <row r="299" spans="2:65" s="7" customFormat="1" ht="33.75" x14ac:dyDescent="0.2">
      <c r="B299" s="110"/>
      <c r="D299" s="107" t="s">
        <v>95</v>
      </c>
      <c r="E299" s="111" t="s">
        <v>0</v>
      </c>
      <c r="F299" s="112" t="s">
        <v>261</v>
      </c>
      <c r="H299" s="113">
        <v>6.8170000000000002</v>
      </c>
      <c r="I299" s="114"/>
      <c r="L299" s="110"/>
      <c r="M299" s="115"/>
      <c r="N299" s="116"/>
      <c r="O299" s="116"/>
      <c r="P299" s="116"/>
      <c r="Q299" s="116"/>
      <c r="R299" s="116"/>
      <c r="S299" s="116"/>
      <c r="T299" s="117"/>
      <c r="AT299" s="111" t="s">
        <v>95</v>
      </c>
      <c r="AU299" s="111" t="s">
        <v>44</v>
      </c>
      <c r="AV299" s="7" t="s">
        <v>44</v>
      </c>
      <c r="AW299" s="7" t="s">
        <v>20</v>
      </c>
      <c r="AX299" s="7" t="s">
        <v>41</v>
      </c>
      <c r="AY299" s="111" t="s">
        <v>84</v>
      </c>
    </row>
    <row r="300" spans="2:65" s="7" customFormat="1" ht="22.5" x14ac:dyDescent="0.2">
      <c r="B300" s="110"/>
      <c r="D300" s="107" t="s">
        <v>95</v>
      </c>
      <c r="E300" s="111" t="s">
        <v>0</v>
      </c>
      <c r="F300" s="112" t="s">
        <v>262</v>
      </c>
      <c r="H300" s="113">
        <v>7.3780000000000001</v>
      </c>
      <c r="I300" s="114"/>
      <c r="L300" s="110"/>
      <c r="M300" s="115"/>
      <c r="N300" s="116"/>
      <c r="O300" s="116"/>
      <c r="P300" s="116"/>
      <c r="Q300" s="116"/>
      <c r="R300" s="116"/>
      <c r="S300" s="116"/>
      <c r="T300" s="117"/>
      <c r="AT300" s="111" t="s">
        <v>95</v>
      </c>
      <c r="AU300" s="111" t="s">
        <v>44</v>
      </c>
      <c r="AV300" s="7" t="s">
        <v>44</v>
      </c>
      <c r="AW300" s="7" t="s">
        <v>20</v>
      </c>
      <c r="AX300" s="7" t="s">
        <v>41</v>
      </c>
      <c r="AY300" s="111" t="s">
        <v>84</v>
      </c>
    </row>
    <row r="301" spans="2:65" s="7" customFormat="1" x14ac:dyDescent="0.2">
      <c r="B301" s="110"/>
      <c r="D301" s="107" t="s">
        <v>95</v>
      </c>
      <c r="E301" s="111" t="s">
        <v>0</v>
      </c>
      <c r="F301" s="112" t="s">
        <v>263</v>
      </c>
      <c r="H301" s="113">
        <v>5</v>
      </c>
      <c r="I301" s="114"/>
      <c r="L301" s="110"/>
      <c r="M301" s="115"/>
      <c r="N301" s="116"/>
      <c r="O301" s="116"/>
      <c r="P301" s="116"/>
      <c r="Q301" s="116"/>
      <c r="R301" s="116"/>
      <c r="S301" s="116"/>
      <c r="T301" s="117"/>
      <c r="AT301" s="111" t="s">
        <v>95</v>
      </c>
      <c r="AU301" s="111" t="s">
        <v>44</v>
      </c>
      <c r="AV301" s="7" t="s">
        <v>44</v>
      </c>
      <c r="AW301" s="7" t="s">
        <v>20</v>
      </c>
      <c r="AX301" s="7" t="s">
        <v>41</v>
      </c>
      <c r="AY301" s="111" t="s">
        <v>84</v>
      </c>
    </row>
    <row r="302" spans="2:65" s="1" customFormat="1" ht="24" customHeight="1" x14ac:dyDescent="0.2">
      <c r="B302" s="93"/>
      <c r="C302" s="94" t="s">
        <v>397</v>
      </c>
      <c r="D302" s="94" t="s">
        <v>86</v>
      </c>
      <c r="E302" s="95" t="s">
        <v>398</v>
      </c>
      <c r="F302" s="96" t="s">
        <v>399</v>
      </c>
      <c r="G302" s="97" t="s">
        <v>89</v>
      </c>
      <c r="H302" s="98">
        <v>72.42</v>
      </c>
      <c r="I302" s="99"/>
      <c r="J302" s="100">
        <f>ROUND(I302*H302,2)</f>
        <v>0</v>
      </c>
      <c r="K302" s="96" t="s">
        <v>90</v>
      </c>
      <c r="L302" s="18"/>
      <c r="M302" s="101" t="s">
        <v>0</v>
      </c>
      <c r="N302" s="102" t="s">
        <v>28</v>
      </c>
      <c r="O302" s="26"/>
      <c r="P302" s="103">
        <f>O302*H302</f>
        <v>0</v>
      </c>
      <c r="Q302" s="103">
        <v>0</v>
      </c>
      <c r="R302" s="103">
        <f>Q302*H302</f>
        <v>0</v>
      </c>
      <c r="S302" s="103">
        <v>5.8999999999999997E-2</v>
      </c>
      <c r="T302" s="104">
        <f>S302*H302</f>
        <v>4.27278</v>
      </c>
      <c r="AR302" s="105" t="s">
        <v>91</v>
      </c>
      <c r="AT302" s="105" t="s">
        <v>86</v>
      </c>
      <c r="AU302" s="105" t="s">
        <v>44</v>
      </c>
      <c r="AY302" s="9" t="s">
        <v>84</v>
      </c>
      <c r="BE302" s="106">
        <f>IF(N302="základní",J302,0)</f>
        <v>0</v>
      </c>
      <c r="BF302" s="106">
        <f>IF(N302="snížená",J302,0)</f>
        <v>0</v>
      </c>
      <c r="BG302" s="106">
        <f>IF(N302="zákl. přenesená",J302,0)</f>
        <v>0</v>
      </c>
      <c r="BH302" s="106">
        <f>IF(N302="sníž. přenesená",J302,0)</f>
        <v>0</v>
      </c>
      <c r="BI302" s="106">
        <f>IF(N302="nulová",J302,0)</f>
        <v>0</v>
      </c>
      <c r="BJ302" s="9" t="s">
        <v>42</v>
      </c>
      <c r="BK302" s="106">
        <f>ROUND(I302*H302,2)</f>
        <v>0</v>
      </c>
      <c r="BL302" s="9" t="s">
        <v>91</v>
      </c>
      <c r="BM302" s="105" t="s">
        <v>400</v>
      </c>
    </row>
    <row r="303" spans="2:65" s="1" customFormat="1" ht="29.25" x14ac:dyDescent="0.2">
      <c r="B303" s="18"/>
      <c r="D303" s="107" t="s">
        <v>93</v>
      </c>
      <c r="F303" s="108" t="s">
        <v>401</v>
      </c>
      <c r="I303" s="38"/>
      <c r="L303" s="18"/>
      <c r="M303" s="109"/>
      <c r="N303" s="26"/>
      <c r="O303" s="26"/>
      <c r="P303" s="26"/>
      <c r="Q303" s="26"/>
      <c r="R303" s="26"/>
      <c r="S303" s="26"/>
      <c r="T303" s="27"/>
      <c r="AT303" s="9" t="s">
        <v>93</v>
      </c>
      <c r="AU303" s="9" t="s">
        <v>44</v>
      </c>
    </row>
    <row r="304" spans="2:65" s="7" customFormat="1" ht="22.5" x14ac:dyDescent="0.2">
      <c r="B304" s="110"/>
      <c r="D304" s="107" t="s">
        <v>95</v>
      </c>
      <c r="E304" s="111" t="s">
        <v>0</v>
      </c>
      <c r="F304" s="112" t="s">
        <v>402</v>
      </c>
      <c r="H304" s="113">
        <v>36.24</v>
      </c>
      <c r="I304" s="114"/>
      <c r="L304" s="110"/>
      <c r="M304" s="115"/>
      <c r="N304" s="116"/>
      <c r="O304" s="116"/>
      <c r="P304" s="116"/>
      <c r="Q304" s="116"/>
      <c r="R304" s="116"/>
      <c r="S304" s="116"/>
      <c r="T304" s="117"/>
      <c r="AT304" s="111" t="s">
        <v>95</v>
      </c>
      <c r="AU304" s="111" t="s">
        <v>44</v>
      </c>
      <c r="AV304" s="7" t="s">
        <v>44</v>
      </c>
      <c r="AW304" s="7" t="s">
        <v>20</v>
      </c>
      <c r="AX304" s="7" t="s">
        <v>41</v>
      </c>
      <c r="AY304" s="111" t="s">
        <v>84</v>
      </c>
    </row>
    <row r="305" spans="2:65" s="7" customFormat="1" ht="22.5" x14ac:dyDescent="0.2">
      <c r="B305" s="110"/>
      <c r="D305" s="107" t="s">
        <v>95</v>
      </c>
      <c r="E305" s="111" t="s">
        <v>0</v>
      </c>
      <c r="F305" s="112" t="s">
        <v>403</v>
      </c>
      <c r="H305" s="113">
        <v>36.18</v>
      </c>
      <c r="I305" s="114"/>
      <c r="L305" s="110"/>
      <c r="M305" s="115"/>
      <c r="N305" s="116"/>
      <c r="O305" s="116"/>
      <c r="P305" s="116"/>
      <c r="Q305" s="116"/>
      <c r="R305" s="116"/>
      <c r="S305" s="116"/>
      <c r="T305" s="117"/>
      <c r="AT305" s="111" t="s">
        <v>95</v>
      </c>
      <c r="AU305" s="111" t="s">
        <v>44</v>
      </c>
      <c r="AV305" s="7" t="s">
        <v>44</v>
      </c>
      <c r="AW305" s="7" t="s">
        <v>20</v>
      </c>
      <c r="AX305" s="7" t="s">
        <v>41</v>
      </c>
      <c r="AY305" s="111" t="s">
        <v>84</v>
      </c>
    </row>
    <row r="306" spans="2:65" s="1" customFormat="1" ht="24" customHeight="1" x14ac:dyDescent="0.2">
      <c r="B306" s="93"/>
      <c r="C306" s="94" t="s">
        <v>404</v>
      </c>
      <c r="D306" s="94" t="s">
        <v>86</v>
      </c>
      <c r="E306" s="95" t="s">
        <v>405</v>
      </c>
      <c r="F306" s="96" t="s">
        <v>406</v>
      </c>
      <c r="G306" s="97" t="s">
        <v>89</v>
      </c>
      <c r="H306" s="98">
        <v>108</v>
      </c>
      <c r="I306" s="99"/>
      <c r="J306" s="100">
        <f>ROUND(I306*H306,2)</f>
        <v>0</v>
      </c>
      <c r="K306" s="96" t="s">
        <v>90</v>
      </c>
      <c r="L306" s="18"/>
      <c r="M306" s="101" t="s">
        <v>0</v>
      </c>
      <c r="N306" s="102" t="s">
        <v>28</v>
      </c>
      <c r="O306" s="26"/>
      <c r="P306" s="103">
        <f>O306*H306</f>
        <v>0</v>
      </c>
      <c r="Q306" s="103">
        <v>0</v>
      </c>
      <c r="R306" s="103">
        <f>Q306*H306</f>
        <v>0</v>
      </c>
      <c r="S306" s="103">
        <v>0</v>
      </c>
      <c r="T306" s="104">
        <f>S306*H306</f>
        <v>0</v>
      </c>
      <c r="AR306" s="105" t="s">
        <v>91</v>
      </c>
      <c r="AT306" s="105" t="s">
        <v>86</v>
      </c>
      <c r="AU306" s="105" t="s">
        <v>44</v>
      </c>
      <c r="AY306" s="9" t="s">
        <v>84</v>
      </c>
      <c r="BE306" s="106">
        <f>IF(N306="základní",J306,0)</f>
        <v>0</v>
      </c>
      <c r="BF306" s="106">
        <f>IF(N306="snížená",J306,0)</f>
        <v>0</v>
      </c>
      <c r="BG306" s="106">
        <f>IF(N306="zákl. přenesená",J306,0)</f>
        <v>0</v>
      </c>
      <c r="BH306" s="106">
        <f>IF(N306="sníž. přenesená",J306,0)</f>
        <v>0</v>
      </c>
      <c r="BI306" s="106">
        <f>IF(N306="nulová",J306,0)</f>
        <v>0</v>
      </c>
      <c r="BJ306" s="9" t="s">
        <v>42</v>
      </c>
      <c r="BK306" s="106">
        <f>ROUND(I306*H306,2)</f>
        <v>0</v>
      </c>
      <c r="BL306" s="9" t="s">
        <v>91</v>
      </c>
      <c r="BM306" s="105" t="s">
        <v>407</v>
      </c>
    </row>
    <row r="307" spans="2:65" s="1" customFormat="1" ht="58.5" x14ac:dyDescent="0.2">
      <c r="B307" s="18"/>
      <c r="D307" s="107" t="s">
        <v>93</v>
      </c>
      <c r="F307" s="108" t="s">
        <v>408</v>
      </c>
      <c r="I307" s="38"/>
      <c r="L307" s="18"/>
      <c r="M307" s="109"/>
      <c r="N307" s="26"/>
      <c r="O307" s="26"/>
      <c r="P307" s="26"/>
      <c r="Q307" s="26"/>
      <c r="R307" s="26"/>
      <c r="S307" s="26"/>
      <c r="T307" s="27"/>
      <c r="AT307" s="9" t="s">
        <v>93</v>
      </c>
      <c r="AU307" s="9" t="s">
        <v>44</v>
      </c>
    </row>
    <row r="308" spans="2:65" s="7" customFormat="1" ht="33.75" x14ac:dyDescent="0.2">
      <c r="B308" s="110"/>
      <c r="D308" s="107" t="s">
        <v>95</v>
      </c>
      <c r="E308" s="111" t="s">
        <v>0</v>
      </c>
      <c r="F308" s="112" t="s">
        <v>409</v>
      </c>
      <c r="H308" s="113"/>
      <c r="I308" s="114"/>
      <c r="L308" s="110"/>
      <c r="M308" s="115"/>
      <c r="N308" s="116"/>
      <c r="O308" s="116"/>
      <c r="P308" s="116"/>
      <c r="Q308" s="116"/>
      <c r="R308" s="116"/>
      <c r="S308" s="116"/>
      <c r="T308" s="117"/>
      <c r="AT308" s="111" t="s">
        <v>95</v>
      </c>
      <c r="AU308" s="111" t="s">
        <v>44</v>
      </c>
      <c r="AV308" s="7" t="s">
        <v>44</v>
      </c>
      <c r="AW308" s="7" t="s">
        <v>20</v>
      </c>
      <c r="AX308" s="7" t="s">
        <v>41</v>
      </c>
      <c r="AY308" s="111" t="s">
        <v>84</v>
      </c>
    </row>
    <row r="309" spans="2:65" s="6" customFormat="1" ht="20.85" customHeight="1" x14ac:dyDescent="0.2">
      <c r="B309" s="80"/>
      <c r="D309" s="81" t="s">
        <v>40</v>
      </c>
      <c r="E309" s="91" t="s">
        <v>410</v>
      </c>
      <c r="F309" s="91" t="s">
        <v>411</v>
      </c>
      <c r="I309" s="83"/>
      <c r="J309" s="92">
        <f>BK309</f>
        <v>0</v>
      </c>
      <c r="L309" s="80"/>
      <c r="M309" s="85"/>
      <c r="N309" s="86"/>
      <c r="O309" s="86"/>
      <c r="P309" s="87">
        <f>SUM(P310:P336)</f>
        <v>0</v>
      </c>
      <c r="Q309" s="86"/>
      <c r="R309" s="87">
        <f>SUM(R310:R336)</f>
        <v>0</v>
      </c>
      <c r="S309" s="86"/>
      <c r="T309" s="88">
        <f>SUM(T310:T336)</f>
        <v>0</v>
      </c>
      <c r="AR309" s="81" t="s">
        <v>42</v>
      </c>
      <c r="AT309" s="89" t="s">
        <v>40</v>
      </c>
      <c r="AU309" s="89" t="s">
        <v>44</v>
      </c>
      <c r="AY309" s="81" t="s">
        <v>84</v>
      </c>
      <c r="BK309" s="90">
        <f>SUM(BK310:BK336)</f>
        <v>0</v>
      </c>
    </row>
    <row r="310" spans="2:65" s="1" customFormat="1" ht="24" customHeight="1" x14ac:dyDescent="0.2">
      <c r="B310" s="93"/>
      <c r="C310" s="94" t="s">
        <v>412</v>
      </c>
      <c r="D310" s="94" t="s">
        <v>86</v>
      </c>
      <c r="E310" s="95" t="s">
        <v>413</v>
      </c>
      <c r="F310" s="96" t="s">
        <v>414</v>
      </c>
      <c r="G310" s="97" t="s">
        <v>128</v>
      </c>
      <c r="H310" s="98">
        <v>140.57499999999999</v>
      </c>
      <c r="I310" s="99"/>
      <c r="J310" s="100">
        <f>ROUND(I310*H310,2)</f>
        <v>0</v>
      </c>
      <c r="K310" s="96" t="s">
        <v>90</v>
      </c>
      <c r="L310" s="18"/>
      <c r="M310" s="101" t="s">
        <v>0</v>
      </c>
      <c r="N310" s="102" t="s">
        <v>28</v>
      </c>
      <c r="O310" s="26"/>
      <c r="P310" s="103">
        <f>O310*H310</f>
        <v>0</v>
      </c>
      <c r="Q310" s="103">
        <v>0</v>
      </c>
      <c r="R310" s="103">
        <f>Q310*H310</f>
        <v>0</v>
      </c>
      <c r="S310" s="103">
        <v>0</v>
      </c>
      <c r="T310" s="104">
        <f>S310*H310</f>
        <v>0</v>
      </c>
      <c r="AR310" s="105" t="s">
        <v>91</v>
      </c>
      <c r="AT310" s="105" t="s">
        <v>86</v>
      </c>
      <c r="AU310" s="105" t="s">
        <v>97</v>
      </c>
      <c r="AY310" s="9" t="s">
        <v>84</v>
      </c>
      <c r="BE310" s="106">
        <f>IF(N310="základní",J310,0)</f>
        <v>0</v>
      </c>
      <c r="BF310" s="106">
        <f>IF(N310="snížená",J310,0)</f>
        <v>0</v>
      </c>
      <c r="BG310" s="106">
        <f>IF(N310="zákl. přenesená",J310,0)</f>
        <v>0</v>
      </c>
      <c r="BH310" s="106">
        <f>IF(N310="sníž. přenesená",J310,0)</f>
        <v>0</v>
      </c>
      <c r="BI310" s="106">
        <f>IF(N310="nulová",J310,0)</f>
        <v>0</v>
      </c>
      <c r="BJ310" s="9" t="s">
        <v>42</v>
      </c>
      <c r="BK310" s="106">
        <f>ROUND(I310*H310,2)</f>
        <v>0</v>
      </c>
      <c r="BL310" s="9" t="s">
        <v>91</v>
      </c>
      <c r="BM310" s="105" t="s">
        <v>415</v>
      </c>
    </row>
    <row r="311" spans="2:65" s="1" customFormat="1" ht="48.75" x14ac:dyDescent="0.2">
      <c r="B311" s="18"/>
      <c r="D311" s="107" t="s">
        <v>93</v>
      </c>
      <c r="F311" s="108" t="s">
        <v>416</v>
      </c>
      <c r="I311" s="38"/>
      <c r="L311" s="18"/>
      <c r="M311" s="109"/>
      <c r="N311" s="26"/>
      <c r="O311" s="26"/>
      <c r="P311" s="26"/>
      <c r="Q311" s="26"/>
      <c r="R311" s="26"/>
      <c r="S311" s="26"/>
      <c r="T311" s="27"/>
      <c r="AT311" s="9" t="s">
        <v>93</v>
      </c>
      <c r="AU311" s="9" t="s">
        <v>97</v>
      </c>
    </row>
    <row r="312" spans="2:65" s="7" customFormat="1" x14ac:dyDescent="0.2">
      <c r="B312" s="110"/>
      <c r="D312" s="107" t="s">
        <v>95</v>
      </c>
      <c r="E312" s="111" t="s">
        <v>0</v>
      </c>
      <c r="F312" s="112" t="s">
        <v>417</v>
      </c>
      <c r="H312" s="113"/>
      <c r="I312" s="114"/>
      <c r="L312" s="110"/>
      <c r="M312" s="115"/>
      <c r="N312" s="116"/>
      <c r="O312" s="116"/>
      <c r="P312" s="116"/>
      <c r="Q312" s="116"/>
      <c r="R312" s="116"/>
      <c r="S312" s="116"/>
      <c r="T312" s="117"/>
      <c r="AT312" s="111" t="s">
        <v>95</v>
      </c>
      <c r="AU312" s="111" t="s">
        <v>97</v>
      </c>
      <c r="AV312" s="7" t="s">
        <v>44</v>
      </c>
      <c r="AW312" s="7" t="s">
        <v>20</v>
      </c>
      <c r="AX312" s="7" t="s">
        <v>41</v>
      </c>
      <c r="AY312" s="111" t="s">
        <v>84</v>
      </c>
    </row>
    <row r="313" spans="2:65" s="1" customFormat="1" ht="24" customHeight="1" x14ac:dyDescent="0.2">
      <c r="B313" s="93"/>
      <c r="C313" s="94" t="s">
        <v>418</v>
      </c>
      <c r="D313" s="94" t="s">
        <v>86</v>
      </c>
      <c r="E313" s="95" t="s">
        <v>419</v>
      </c>
      <c r="F313" s="96" t="s">
        <v>420</v>
      </c>
      <c r="G313" s="97" t="s">
        <v>128</v>
      </c>
      <c r="H313" s="98">
        <v>13.721</v>
      </c>
      <c r="I313" s="99"/>
      <c r="J313" s="100">
        <f>ROUND(I313*H313,2)</f>
        <v>0</v>
      </c>
      <c r="K313" s="96" t="s">
        <v>90</v>
      </c>
      <c r="L313" s="18"/>
      <c r="M313" s="101" t="s">
        <v>0</v>
      </c>
      <c r="N313" s="102" t="s">
        <v>28</v>
      </c>
      <c r="O313" s="26"/>
      <c r="P313" s="103">
        <f>O313*H313</f>
        <v>0</v>
      </c>
      <c r="Q313" s="103">
        <v>0</v>
      </c>
      <c r="R313" s="103">
        <f>Q313*H313</f>
        <v>0</v>
      </c>
      <c r="S313" s="103">
        <v>0</v>
      </c>
      <c r="T313" s="104">
        <f>S313*H313</f>
        <v>0</v>
      </c>
      <c r="AR313" s="105" t="s">
        <v>91</v>
      </c>
      <c r="AT313" s="105" t="s">
        <v>86</v>
      </c>
      <c r="AU313" s="105" t="s">
        <v>97</v>
      </c>
      <c r="AY313" s="9" t="s">
        <v>84</v>
      </c>
      <c r="BE313" s="106">
        <f>IF(N313="základní",J313,0)</f>
        <v>0</v>
      </c>
      <c r="BF313" s="106">
        <f>IF(N313="snížená",J313,0)</f>
        <v>0</v>
      </c>
      <c r="BG313" s="106">
        <f>IF(N313="zákl. přenesená",J313,0)</f>
        <v>0</v>
      </c>
      <c r="BH313" s="106">
        <f>IF(N313="sníž. přenesená",J313,0)</f>
        <v>0</v>
      </c>
      <c r="BI313" s="106">
        <f>IF(N313="nulová",J313,0)</f>
        <v>0</v>
      </c>
      <c r="BJ313" s="9" t="s">
        <v>42</v>
      </c>
      <c r="BK313" s="106">
        <f>ROUND(I313*H313,2)</f>
        <v>0</v>
      </c>
      <c r="BL313" s="9" t="s">
        <v>91</v>
      </c>
      <c r="BM313" s="105" t="s">
        <v>421</v>
      </c>
    </row>
    <row r="314" spans="2:65" s="1" customFormat="1" ht="19.5" x14ac:dyDescent="0.2">
      <c r="B314" s="18"/>
      <c r="D314" s="107" t="s">
        <v>93</v>
      </c>
      <c r="F314" s="108" t="s">
        <v>422</v>
      </c>
      <c r="I314" s="38"/>
      <c r="L314" s="18"/>
      <c r="M314" s="109"/>
      <c r="N314" s="26"/>
      <c r="O314" s="26"/>
      <c r="P314" s="26"/>
      <c r="Q314" s="26"/>
      <c r="R314" s="26"/>
      <c r="S314" s="26"/>
      <c r="T314" s="27"/>
      <c r="AT314" s="9" t="s">
        <v>93</v>
      </c>
      <c r="AU314" s="9" t="s">
        <v>97</v>
      </c>
    </row>
    <row r="315" spans="2:65" s="7" customFormat="1" x14ac:dyDescent="0.2">
      <c r="B315" s="110"/>
      <c r="D315" s="107" t="s">
        <v>95</v>
      </c>
      <c r="E315" s="111" t="s">
        <v>0</v>
      </c>
      <c r="F315" s="112" t="s">
        <v>423</v>
      </c>
      <c r="H315" s="113"/>
      <c r="I315" s="114"/>
      <c r="L315" s="110"/>
      <c r="M315" s="115"/>
      <c r="N315" s="116"/>
      <c r="O315" s="116"/>
      <c r="P315" s="116"/>
      <c r="Q315" s="116"/>
      <c r="R315" s="116"/>
      <c r="S315" s="116"/>
      <c r="T315" s="117"/>
      <c r="AT315" s="111" t="s">
        <v>95</v>
      </c>
      <c r="AU315" s="111" t="s">
        <v>97</v>
      </c>
      <c r="AV315" s="7" t="s">
        <v>44</v>
      </c>
      <c r="AW315" s="7" t="s">
        <v>20</v>
      </c>
      <c r="AX315" s="7" t="s">
        <v>41</v>
      </c>
      <c r="AY315" s="111" t="s">
        <v>84</v>
      </c>
    </row>
    <row r="316" spans="2:65" s="1" customFormat="1" ht="24" customHeight="1" x14ac:dyDescent="0.2">
      <c r="B316" s="93"/>
      <c r="C316" s="94" t="s">
        <v>424</v>
      </c>
      <c r="D316" s="94" t="s">
        <v>86</v>
      </c>
      <c r="E316" s="95" t="s">
        <v>425</v>
      </c>
      <c r="F316" s="96" t="s">
        <v>426</v>
      </c>
      <c r="G316" s="97" t="s">
        <v>128</v>
      </c>
      <c r="H316" s="98">
        <v>16.332000000000001</v>
      </c>
      <c r="I316" s="99"/>
      <c r="J316" s="100">
        <f>ROUND(I316*H316,2)</f>
        <v>0</v>
      </c>
      <c r="K316" s="96" t="s">
        <v>90</v>
      </c>
      <c r="L316" s="18"/>
      <c r="M316" s="101" t="s">
        <v>0</v>
      </c>
      <c r="N316" s="102" t="s">
        <v>28</v>
      </c>
      <c r="O316" s="26"/>
      <c r="P316" s="103">
        <f>O316*H316</f>
        <v>0</v>
      </c>
      <c r="Q316" s="103">
        <v>0</v>
      </c>
      <c r="R316" s="103">
        <f>Q316*H316</f>
        <v>0</v>
      </c>
      <c r="S316" s="103">
        <v>0</v>
      </c>
      <c r="T316" s="104">
        <f>S316*H316</f>
        <v>0</v>
      </c>
      <c r="AR316" s="105" t="s">
        <v>91</v>
      </c>
      <c r="AT316" s="105" t="s">
        <v>86</v>
      </c>
      <c r="AU316" s="105" t="s">
        <v>97</v>
      </c>
      <c r="AY316" s="9" t="s">
        <v>84</v>
      </c>
      <c r="BE316" s="106">
        <f>IF(N316="základní",J316,0)</f>
        <v>0</v>
      </c>
      <c r="BF316" s="106">
        <f>IF(N316="snížená",J316,0)</f>
        <v>0</v>
      </c>
      <c r="BG316" s="106">
        <f>IF(N316="zákl. přenesená",J316,0)</f>
        <v>0</v>
      </c>
      <c r="BH316" s="106">
        <f>IF(N316="sníž. přenesená",J316,0)</f>
        <v>0</v>
      </c>
      <c r="BI316" s="106">
        <f>IF(N316="nulová",J316,0)</f>
        <v>0</v>
      </c>
      <c r="BJ316" s="9" t="s">
        <v>42</v>
      </c>
      <c r="BK316" s="106">
        <f>ROUND(I316*H316,2)</f>
        <v>0</v>
      </c>
      <c r="BL316" s="9" t="s">
        <v>91</v>
      </c>
      <c r="BM316" s="105" t="s">
        <v>427</v>
      </c>
    </row>
    <row r="317" spans="2:65" s="1" customFormat="1" ht="19.5" x14ac:dyDescent="0.2">
      <c r="B317" s="18"/>
      <c r="D317" s="107" t="s">
        <v>93</v>
      </c>
      <c r="F317" s="108" t="s">
        <v>428</v>
      </c>
      <c r="I317" s="38"/>
      <c r="L317" s="18"/>
      <c r="M317" s="109"/>
      <c r="N317" s="26"/>
      <c r="O317" s="26"/>
      <c r="P317" s="26"/>
      <c r="Q317" s="26"/>
      <c r="R317" s="26"/>
      <c r="S317" s="26"/>
      <c r="T317" s="27"/>
      <c r="AT317" s="9" t="s">
        <v>93</v>
      </c>
      <c r="AU317" s="9" t="s">
        <v>97</v>
      </c>
    </row>
    <row r="318" spans="2:65" s="7" customFormat="1" x14ac:dyDescent="0.2">
      <c r="B318" s="110"/>
      <c r="D318" s="107" t="s">
        <v>95</v>
      </c>
      <c r="E318" s="111" t="s">
        <v>0</v>
      </c>
      <c r="F318" s="112" t="s">
        <v>429</v>
      </c>
      <c r="H318" s="113"/>
      <c r="I318" s="114"/>
      <c r="L318" s="110"/>
      <c r="M318" s="115"/>
      <c r="N318" s="116"/>
      <c r="O318" s="116"/>
      <c r="P318" s="116"/>
      <c r="Q318" s="116"/>
      <c r="R318" s="116"/>
      <c r="S318" s="116"/>
      <c r="T318" s="117"/>
      <c r="AT318" s="111" t="s">
        <v>95</v>
      </c>
      <c r="AU318" s="111" t="s">
        <v>97</v>
      </c>
      <c r="AV318" s="7" t="s">
        <v>44</v>
      </c>
      <c r="AW318" s="7" t="s">
        <v>20</v>
      </c>
      <c r="AX318" s="7" t="s">
        <v>41</v>
      </c>
      <c r="AY318" s="111" t="s">
        <v>84</v>
      </c>
    </row>
    <row r="319" spans="2:65" s="1" customFormat="1" ht="24" customHeight="1" x14ac:dyDescent="0.2">
      <c r="B319" s="93"/>
      <c r="C319" s="94" t="s">
        <v>430</v>
      </c>
      <c r="D319" s="94" t="s">
        <v>86</v>
      </c>
      <c r="E319" s="95" t="s">
        <v>174</v>
      </c>
      <c r="F319" s="96" t="s">
        <v>431</v>
      </c>
      <c r="G319" s="97" t="s">
        <v>128</v>
      </c>
      <c r="H319" s="98">
        <v>20.768000000000001</v>
      </c>
      <c r="I319" s="99"/>
      <c r="J319" s="100">
        <f>ROUND(I319*H319,2)</f>
        <v>0</v>
      </c>
      <c r="K319" s="96" t="s">
        <v>0</v>
      </c>
      <c r="L319" s="18"/>
      <c r="M319" s="101" t="s">
        <v>0</v>
      </c>
      <c r="N319" s="102" t="s">
        <v>28</v>
      </c>
      <c r="O319" s="26"/>
      <c r="P319" s="103">
        <f>O319*H319</f>
        <v>0</v>
      </c>
      <c r="Q319" s="103">
        <v>0</v>
      </c>
      <c r="R319" s="103">
        <f>Q319*H319</f>
        <v>0</v>
      </c>
      <c r="S319" s="103">
        <v>0</v>
      </c>
      <c r="T319" s="104">
        <f>S319*H319</f>
        <v>0</v>
      </c>
      <c r="AR319" s="105" t="s">
        <v>91</v>
      </c>
      <c r="AT319" s="105" t="s">
        <v>86</v>
      </c>
      <c r="AU319" s="105" t="s">
        <v>97</v>
      </c>
      <c r="AY319" s="9" t="s">
        <v>84</v>
      </c>
      <c r="BE319" s="106">
        <f>IF(N319="základní",J319,0)</f>
        <v>0</v>
      </c>
      <c r="BF319" s="106">
        <f>IF(N319="snížená",J319,0)</f>
        <v>0</v>
      </c>
      <c r="BG319" s="106">
        <f>IF(N319="zákl. přenesená",J319,0)</f>
        <v>0</v>
      </c>
      <c r="BH319" s="106">
        <f>IF(N319="sníž. přenesená",J319,0)</f>
        <v>0</v>
      </c>
      <c r="BI319" s="106">
        <f>IF(N319="nulová",J319,0)</f>
        <v>0</v>
      </c>
      <c r="BJ319" s="9" t="s">
        <v>42</v>
      </c>
      <c r="BK319" s="106">
        <f>ROUND(I319*H319,2)</f>
        <v>0</v>
      </c>
      <c r="BL319" s="9" t="s">
        <v>91</v>
      </c>
      <c r="BM319" s="105" t="s">
        <v>432</v>
      </c>
    </row>
    <row r="320" spans="2:65" s="1" customFormat="1" x14ac:dyDescent="0.2">
      <c r="B320" s="18"/>
      <c r="D320" s="107" t="s">
        <v>93</v>
      </c>
      <c r="F320" s="108" t="s">
        <v>433</v>
      </c>
      <c r="I320" s="38"/>
      <c r="L320" s="18"/>
      <c r="M320" s="109"/>
      <c r="N320" s="26"/>
      <c r="O320" s="26"/>
      <c r="P320" s="26"/>
      <c r="Q320" s="26"/>
      <c r="R320" s="26"/>
      <c r="S320" s="26"/>
      <c r="T320" s="27"/>
      <c r="AT320" s="9" t="s">
        <v>93</v>
      </c>
      <c r="AU320" s="9" t="s">
        <v>97</v>
      </c>
    </row>
    <row r="321" spans="2:65" s="7" customFormat="1" ht="22.5" x14ac:dyDescent="0.2">
      <c r="B321" s="110"/>
      <c r="D321" s="107" t="s">
        <v>95</v>
      </c>
      <c r="E321" s="111" t="s">
        <v>0</v>
      </c>
      <c r="F321" s="112" t="s">
        <v>434</v>
      </c>
      <c r="H321" s="113"/>
      <c r="I321" s="114"/>
      <c r="L321" s="110"/>
      <c r="M321" s="115"/>
      <c r="N321" s="116"/>
      <c r="O321" s="116"/>
      <c r="P321" s="116"/>
      <c r="Q321" s="116"/>
      <c r="R321" s="116"/>
      <c r="S321" s="116"/>
      <c r="T321" s="117"/>
      <c r="AT321" s="111" t="s">
        <v>95</v>
      </c>
      <c r="AU321" s="111" t="s">
        <v>97</v>
      </c>
      <c r="AV321" s="7" t="s">
        <v>44</v>
      </c>
      <c r="AW321" s="7" t="s">
        <v>20</v>
      </c>
      <c r="AX321" s="7" t="s">
        <v>41</v>
      </c>
      <c r="AY321" s="111" t="s">
        <v>84</v>
      </c>
    </row>
    <row r="322" spans="2:65" s="1" customFormat="1" ht="24" customHeight="1" x14ac:dyDescent="0.2">
      <c r="B322" s="93"/>
      <c r="C322" s="94" t="s">
        <v>435</v>
      </c>
      <c r="D322" s="94" t="s">
        <v>86</v>
      </c>
      <c r="E322" s="95" t="s">
        <v>179</v>
      </c>
      <c r="F322" s="96" t="s">
        <v>436</v>
      </c>
      <c r="G322" s="97" t="s">
        <v>128</v>
      </c>
      <c r="H322" s="98">
        <v>1.2310000000000001</v>
      </c>
      <c r="I322" s="99"/>
      <c r="J322" s="100">
        <f>ROUND(I322*H322,2)</f>
        <v>0</v>
      </c>
      <c r="K322" s="96" t="s">
        <v>0</v>
      </c>
      <c r="L322" s="18"/>
      <c r="M322" s="101" t="s">
        <v>0</v>
      </c>
      <c r="N322" s="102" t="s">
        <v>28</v>
      </c>
      <c r="O322" s="26"/>
      <c r="P322" s="103">
        <f>O322*H322</f>
        <v>0</v>
      </c>
      <c r="Q322" s="103">
        <v>0</v>
      </c>
      <c r="R322" s="103">
        <f>Q322*H322</f>
        <v>0</v>
      </c>
      <c r="S322" s="103">
        <v>0</v>
      </c>
      <c r="T322" s="104">
        <f>S322*H322</f>
        <v>0</v>
      </c>
      <c r="AR322" s="105" t="s">
        <v>91</v>
      </c>
      <c r="AT322" s="105" t="s">
        <v>86</v>
      </c>
      <c r="AU322" s="105" t="s">
        <v>97</v>
      </c>
      <c r="AY322" s="9" t="s">
        <v>84</v>
      </c>
      <c r="BE322" s="106">
        <f>IF(N322="základní",J322,0)</f>
        <v>0</v>
      </c>
      <c r="BF322" s="106">
        <f>IF(N322="snížená",J322,0)</f>
        <v>0</v>
      </c>
      <c r="BG322" s="106">
        <f>IF(N322="zákl. přenesená",J322,0)</f>
        <v>0</v>
      </c>
      <c r="BH322" s="106">
        <f>IF(N322="sníž. přenesená",J322,0)</f>
        <v>0</v>
      </c>
      <c r="BI322" s="106">
        <f>IF(N322="nulová",J322,0)</f>
        <v>0</v>
      </c>
      <c r="BJ322" s="9" t="s">
        <v>42</v>
      </c>
      <c r="BK322" s="106">
        <f>ROUND(I322*H322,2)</f>
        <v>0</v>
      </c>
      <c r="BL322" s="9" t="s">
        <v>91</v>
      </c>
      <c r="BM322" s="105" t="s">
        <v>437</v>
      </c>
    </row>
    <row r="323" spans="2:65" s="1" customFormat="1" ht="19.5" x14ac:dyDescent="0.2">
      <c r="B323" s="18"/>
      <c r="D323" s="107" t="s">
        <v>93</v>
      </c>
      <c r="F323" s="108" t="s">
        <v>436</v>
      </c>
      <c r="I323" s="38"/>
      <c r="L323" s="18"/>
      <c r="M323" s="109"/>
      <c r="N323" s="26"/>
      <c r="O323" s="26"/>
      <c r="P323" s="26"/>
      <c r="Q323" s="26"/>
      <c r="R323" s="26"/>
      <c r="S323" s="26"/>
      <c r="T323" s="27"/>
      <c r="AT323" s="9" t="s">
        <v>93</v>
      </c>
      <c r="AU323" s="9" t="s">
        <v>97</v>
      </c>
    </row>
    <row r="324" spans="2:65" s="7" customFormat="1" x14ac:dyDescent="0.2">
      <c r="B324" s="110"/>
      <c r="D324" s="107" t="s">
        <v>95</v>
      </c>
      <c r="E324" s="111" t="s">
        <v>0</v>
      </c>
      <c r="F324" s="112" t="s">
        <v>438</v>
      </c>
      <c r="H324" s="113"/>
      <c r="I324" s="114"/>
      <c r="L324" s="110"/>
      <c r="M324" s="115"/>
      <c r="N324" s="116"/>
      <c r="O324" s="116"/>
      <c r="P324" s="116"/>
      <c r="Q324" s="116"/>
      <c r="R324" s="116"/>
      <c r="S324" s="116"/>
      <c r="T324" s="117"/>
      <c r="AT324" s="111" t="s">
        <v>95</v>
      </c>
      <c r="AU324" s="111" t="s">
        <v>97</v>
      </c>
      <c r="AV324" s="7" t="s">
        <v>44</v>
      </c>
      <c r="AW324" s="7" t="s">
        <v>20</v>
      </c>
      <c r="AX324" s="7" t="s">
        <v>41</v>
      </c>
      <c r="AY324" s="111" t="s">
        <v>84</v>
      </c>
    </row>
    <row r="325" spans="2:65" s="1" customFormat="1" ht="24" customHeight="1" x14ac:dyDescent="0.2">
      <c r="B325" s="93"/>
      <c r="C325" s="94" t="s">
        <v>439</v>
      </c>
      <c r="D325" s="94" t="s">
        <v>86</v>
      </c>
      <c r="E325" s="95" t="s">
        <v>183</v>
      </c>
      <c r="F325" s="96" t="s">
        <v>440</v>
      </c>
      <c r="G325" s="97" t="s">
        <v>128</v>
      </c>
      <c r="H325" s="98">
        <v>82.424000000000007</v>
      </c>
      <c r="I325" s="99"/>
      <c r="J325" s="100">
        <f>ROUND(I325*H325,2)</f>
        <v>0</v>
      </c>
      <c r="K325" s="96" t="s">
        <v>0</v>
      </c>
      <c r="L325" s="18"/>
      <c r="M325" s="101" t="s">
        <v>0</v>
      </c>
      <c r="N325" s="102" t="s">
        <v>28</v>
      </c>
      <c r="O325" s="26"/>
      <c r="P325" s="103">
        <f>O325*H325</f>
        <v>0</v>
      </c>
      <c r="Q325" s="103">
        <v>0</v>
      </c>
      <c r="R325" s="103">
        <f>Q325*H325</f>
        <v>0</v>
      </c>
      <c r="S325" s="103">
        <v>0</v>
      </c>
      <c r="T325" s="104">
        <f>S325*H325</f>
        <v>0</v>
      </c>
      <c r="AR325" s="105" t="s">
        <v>91</v>
      </c>
      <c r="AT325" s="105" t="s">
        <v>86</v>
      </c>
      <c r="AU325" s="105" t="s">
        <v>97</v>
      </c>
      <c r="AY325" s="9" t="s">
        <v>84</v>
      </c>
      <c r="BE325" s="106">
        <f>IF(N325="základní",J325,0)</f>
        <v>0</v>
      </c>
      <c r="BF325" s="106">
        <f>IF(N325="snížená",J325,0)</f>
        <v>0</v>
      </c>
      <c r="BG325" s="106">
        <f>IF(N325="zákl. přenesená",J325,0)</f>
        <v>0</v>
      </c>
      <c r="BH325" s="106">
        <f>IF(N325="sníž. přenesená",J325,0)</f>
        <v>0</v>
      </c>
      <c r="BI325" s="106">
        <f>IF(N325="nulová",J325,0)</f>
        <v>0</v>
      </c>
      <c r="BJ325" s="9" t="s">
        <v>42</v>
      </c>
      <c r="BK325" s="106">
        <f>ROUND(I325*H325,2)</f>
        <v>0</v>
      </c>
      <c r="BL325" s="9" t="s">
        <v>91</v>
      </c>
      <c r="BM325" s="105" t="s">
        <v>441</v>
      </c>
    </row>
    <row r="326" spans="2:65" s="1" customFormat="1" x14ac:dyDescent="0.2">
      <c r="B326" s="18"/>
      <c r="D326" s="107" t="s">
        <v>93</v>
      </c>
      <c r="F326" s="108" t="s">
        <v>440</v>
      </c>
      <c r="I326" s="38"/>
      <c r="L326" s="18"/>
      <c r="M326" s="109"/>
      <c r="N326" s="26"/>
      <c r="O326" s="26"/>
      <c r="P326" s="26"/>
      <c r="Q326" s="26"/>
      <c r="R326" s="26"/>
      <c r="S326" s="26"/>
      <c r="T326" s="27"/>
      <c r="AT326" s="9" t="s">
        <v>93</v>
      </c>
      <c r="AU326" s="9" t="s">
        <v>97</v>
      </c>
    </row>
    <row r="327" spans="2:65" s="7" customFormat="1" ht="22.5" x14ac:dyDescent="0.2">
      <c r="B327" s="110"/>
      <c r="D327" s="107" t="s">
        <v>95</v>
      </c>
      <c r="E327" s="111" t="s">
        <v>0</v>
      </c>
      <c r="F327" s="112" t="s">
        <v>442</v>
      </c>
      <c r="H327" s="113"/>
      <c r="I327" s="114"/>
      <c r="L327" s="110"/>
      <c r="M327" s="115"/>
      <c r="N327" s="116"/>
      <c r="O327" s="116"/>
      <c r="P327" s="116"/>
      <c r="Q327" s="116"/>
      <c r="R327" s="116"/>
      <c r="S327" s="116"/>
      <c r="T327" s="117"/>
      <c r="AT327" s="111" t="s">
        <v>95</v>
      </c>
      <c r="AU327" s="111" t="s">
        <v>97</v>
      </c>
      <c r="AV327" s="7" t="s">
        <v>44</v>
      </c>
      <c r="AW327" s="7" t="s">
        <v>20</v>
      </c>
      <c r="AX327" s="7" t="s">
        <v>41</v>
      </c>
      <c r="AY327" s="111" t="s">
        <v>84</v>
      </c>
    </row>
    <row r="328" spans="2:65" s="1" customFormat="1" ht="24" customHeight="1" x14ac:dyDescent="0.2">
      <c r="B328" s="93"/>
      <c r="C328" s="94" t="s">
        <v>443</v>
      </c>
      <c r="D328" s="94" t="s">
        <v>86</v>
      </c>
      <c r="E328" s="95" t="s">
        <v>444</v>
      </c>
      <c r="F328" s="96" t="s">
        <v>445</v>
      </c>
      <c r="G328" s="97" t="s">
        <v>128</v>
      </c>
      <c r="H328" s="98">
        <v>145.57499999999999</v>
      </c>
      <c r="I328" s="99"/>
      <c r="J328" s="100">
        <f>ROUND(I328*H328,2)</f>
        <v>0</v>
      </c>
      <c r="K328" s="96" t="s">
        <v>90</v>
      </c>
      <c r="L328" s="18"/>
      <c r="M328" s="101" t="s">
        <v>0</v>
      </c>
      <c r="N328" s="102" t="s">
        <v>28</v>
      </c>
      <c r="O328" s="26"/>
      <c r="P328" s="103">
        <f>O328*H328</f>
        <v>0</v>
      </c>
      <c r="Q328" s="103">
        <v>0</v>
      </c>
      <c r="R328" s="103">
        <f>Q328*H328</f>
        <v>0</v>
      </c>
      <c r="S328" s="103">
        <v>0</v>
      </c>
      <c r="T328" s="104">
        <f>S328*H328</f>
        <v>0</v>
      </c>
      <c r="AR328" s="105" t="s">
        <v>91</v>
      </c>
      <c r="AT328" s="105" t="s">
        <v>86</v>
      </c>
      <c r="AU328" s="105" t="s">
        <v>97</v>
      </c>
      <c r="AY328" s="9" t="s">
        <v>84</v>
      </c>
      <c r="BE328" s="106">
        <f>IF(N328="základní",J328,0)</f>
        <v>0</v>
      </c>
      <c r="BF328" s="106">
        <f>IF(N328="snížená",J328,0)</f>
        <v>0</v>
      </c>
      <c r="BG328" s="106">
        <f>IF(N328="zákl. přenesená",J328,0)</f>
        <v>0</v>
      </c>
      <c r="BH328" s="106">
        <f>IF(N328="sníž. přenesená",J328,0)</f>
        <v>0</v>
      </c>
      <c r="BI328" s="106">
        <f>IF(N328="nulová",J328,0)</f>
        <v>0</v>
      </c>
      <c r="BJ328" s="9" t="s">
        <v>42</v>
      </c>
      <c r="BK328" s="106">
        <f>ROUND(I328*H328,2)</f>
        <v>0</v>
      </c>
      <c r="BL328" s="9" t="s">
        <v>91</v>
      </c>
      <c r="BM328" s="105" t="s">
        <v>446</v>
      </c>
    </row>
    <row r="329" spans="2:65" s="1" customFormat="1" ht="19.5" x14ac:dyDescent="0.2">
      <c r="B329" s="18"/>
      <c r="D329" s="107" t="s">
        <v>93</v>
      </c>
      <c r="F329" s="108" t="s">
        <v>447</v>
      </c>
      <c r="I329" s="38"/>
      <c r="L329" s="18"/>
      <c r="M329" s="109"/>
      <c r="N329" s="26"/>
      <c r="O329" s="26"/>
      <c r="P329" s="26"/>
      <c r="Q329" s="26"/>
      <c r="R329" s="26"/>
      <c r="S329" s="26"/>
      <c r="T329" s="27"/>
      <c r="AT329" s="9" t="s">
        <v>93</v>
      </c>
      <c r="AU329" s="9" t="s">
        <v>97</v>
      </c>
    </row>
    <row r="330" spans="2:65" s="7" customFormat="1" x14ac:dyDescent="0.2">
      <c r="B330" s="110"/>
      <c r="D330" s="107" t="s">
        <v>95</v>
      </c>
      <c r="E330" s="111" t="s">
        <v>0</v>
      </c>
      <c r="F330" s="112" t="s">
        <v>417</v>
      </c>
      <c r="H330" s="113"/>
      <c r="I330" s="114"/>
      <c r="L330" s="110"/>
      <c r="M330" s="115"/>
      <c r="N330" s="116"/>
      <c r="O330" s="116"/>
      <c r="P330" s="116"/>
      <c r="Q330" s="116"/>
      <c r="R330" s="116"/>
      <c r="S330" s="116"/>
      <c r="T330" s="117"/>
      <c r="AT330" s="111" t="s">
        <v>95</v>
      </c>
      <c r="AU330" s="111" t="s">
        <v>97</v>
      </c>
      <c r="AV330" s="7" t="s">
        <v>44</v>
      </c>
      <c r="AW330" s="7" t="s">
        <v>20</v>
      </c>
      <c r="AX330" s="7" t="s">
        <v>41</v>
      </c>
      <c r="AY330" s="111" t="s">
        <v>84</v>
      </c>
    </row>
    <row r="331" spans="2:65" s="1" customFormat="1" ht="24" customHeight="1" x14ac:dyDescent="0.2">
      <c r="B331" s="93"/>
      <c r="C331" s="94" t="s">
        <v>448</v>
      </c>
      <c r="D331" s="94" t="s">
        <v>86</v>
      </c>
      <c r="E331" s="95" t="s">
        <v>449</v>
      </c>
      <c r="F331" s="96" t="s">
        <v>450</v>
      </c>
      <c r="G331" s="97" t="s">
        <v>128</v>
      </c>
      <c r="H331" s="98">
        <v>1044.0250000000001</v>
      </c>
      <c r="I331" s="99"/>
      <c r="J331" s="100">
        <f>ROUND(I331*H331,2)</f>
        <v>0</v>
      </c>
      <c r="K331" s="96" t="s">
        <v>90</v>
      </c>
      <c r="L331" s="18"/>
      <c r="M331" s="101" t="s">
        <v>0</v>
      </c>
      <c r="N331" s="102" t="s">
        <v>28</v>
      </c>
      <c r="O331" s="26"/>
      <c r="P331" s="103">
        <f>O331*H331</f>
        <v>0</v>
      </c>
      <c r="Q331" s="103">
        <v>0</v>
      </c>
      <c r="R331" s="103">
        <f>Q331*H331</f>
        <v>0</v>
      </c>
      <c r="S331" s="103">
        <v>0</v>
      </c>
      <c r="T331" s="104">
        <f>S331*H331</f>
        <v>0</v>
      </c>
      <c r="AR331" s="105" t="s">
        <v>91</v>
      </c>
      <c r="AT331" s="105" t="s">
        <v>86</v>
      </c>
      <c r="AU331" s="105" t="s">
        <v>97</v>
      </c>
      <c r="AY331" s="9" t="s">
        <v>84</v>
      </c>
      <c r="BE331" s="106">
        <f>IF(N331="základní",J331,0)</f>
        <v>0</v>
      </c>
      <c r="BF331" s="106">
        <f>IF(N331="snížená",J331,0)</f>
        <v>0</v>
      </c>
      <c r="BG331" s="106">
        <f>IF(N331="zákl. přenesená",J331,0)</f>
        <v>0</v>
      </c>
      <c r="BH331" s="106">
        <f>IF(N331="sníž. přenesená",J331,0)</f>
        <v>0</v>
      </c>
      <c r="BI331" s="106">
        <f>IF(N331="nulová",J331,0)</f>
        <v>0</v>
      </c>
      <c r="BJ331" s="9" t="s">
        <v>42</v>
      </c>
      <c r="BK331" s="106">
        <f>ROUND(I331*H331,2)</f>
        <v>0</v>
      </c>
      <c r="BL331" s="9" t="s">
        <v>91</v>
      </c>
      <c r="BM331" s="105" t="s">
        <v>451</v>
      </c>
    </row>
    <row r="332" spans="2:65" s="1" customFormat="1" ht="29.25" x14ac:dyDescent="0.2">
      <c r="B332" s="18"/>
      <c r="D332" s="107" t="s">
        <v>93</v>
      </c>
      <c r="F332" s="108" t="s">
        <v>452</v>
      </c>
      <c r="I332" s="38"/>
      <c r="L332" s="18"/>
      <c r="M332" s="109"/>
      <c r="N332" s="26"/>
      <c r="O332" s="26"/>
      <c r="P332" s="26"/>
      <c r="Q332" s="26"/>
      <c r="R332" s="26"/>
      <c r="S332" s="26"/>
      <c r="T332" s="27"/>
      <c r="AT332" s="9" t="s">
        <v>93</v>
      </c>
      <c r="AU332" s="9" t="s">
        <v>97</v>
      </c>
    </row>
    <row r="333" spans="2:65" s="7" customFormat="1" ht="22.5" x14ac:dyDescent="0.2">
      <c r="B333" s="110"/>
      <c r="D333" s="107" t="s">
        <v>95</v>
      </c>
      <c r="E333" s="111" t="s">
        <v>0</v>
      </c>
      <c r="F333" s="112" t="s">
        <v>453</v>
      </c>
      <c r="H333" s="113"/>
      <c r="I333" s="114"/>
      <c r="L333" s="110"/>
      <c r="M333" s="115"/>
      <c r="N333" s="116"/>
      <c r="O333" s="116"/>
      <c r="P333" s="116"/>
      <c r="Q333" s="116"/>
      <c r="R333" s="116"/>
      <c r="S333" s="116"/>
      <c r="T333" s="117"/>
      <c r="AT333" s="111" t="s">
        <v>95</v>
      </c>
      <c r="AU333" s="111" t="s">
        <v>97</v>
      </c>
      <c r="AV333" s="7" t="s">
        <v>44</v>
      </c>
      <c r="AW333" s="7" t="s">
        <v>20</v>
      </c>
      <c r="AX333" s="7" t="s">
        <v>41</v>
      </c>
      <c r="AY333" s="111" t="s">
        <v>84</v>
      </c>
    </row>
    <row r="334" spans="2:65" s="1" customFormat="1" ht="16.5" customHeight="1" x14ac:dyDescent="0.2">
      <c r="B334" s="93"/>
      <c r="C334" s="94" t="s">
        <v>454</v>
      </c>
      <c r="D334" s="94" t="s">
        <v>86</v>
      </c>
      <c r="E334" s="95" t="s">
        <v>455</v>
      </c>
      <c r="F334" s="96" t="s">
        <v>456</v>
      </c>
      <c r="G334" s="97" t="s">
        <v>128</v>
      </c>
      <c r="H334" s="98">
        <v>181.387</v>
      </c>
      <c r="I334" s="99"/>
      <c r="J334" s="100">
        <f>ROUND(I334*H334,2)</f>
        <v>0</v>
      </c>
      <c r="K334" s="96" t="s">
        <v>90</v>
      </c>
      <c r="L334" s="18"/>
      <c r="M334" s="101" t="s">
        <v>0</v>
      </c>
      <c r="N334" s="102" t="s">
        <v>28</v>
      </c>
      <c r="O334" s="26"/>
      <c r="P334" s="103">
        <f>O334*H334</f>
        <v>0</v>
      </c>
      <c r="Q334" s="103">
        <v>0</v>
      </c>
      <c r="R334" s="103">
        <f>Q334*H334</f>
        <v>0</v>
      </c>
      <c r="S334" s="103">
        <v>0</v>
      </c>
      <c r="T334" s="104">
        <f>S334*H334</f>
        <v>0</v>
      </c>
      <c r="AR334" s="105" t="s">
        <v>91</v>
      </c>
      <c r="AT334" s="105" t="s">
        <v>86</v>
      </c>
      <c r="AU334" s="105" t="s">
        <v>97</v>
      </c>
      <c r="AY334" s="9" t="s">
        <v>84</v>
      </c>
      <c r="BE334" s="106">
        <f>IF(N334="základní",J334,0)</f>
        <v>0</v>
      </c>
      <c r="BF334" s="106">
        <f>IF(N334="snížená",J334,0)</f>
        <v>0</v>
      </c>
      <c r="BG334" s="106">
        <f>IF(N334="zákl. přenesená",J334,0)</f>
        <v>0</v>
      </c>
      <c r="BH334" s="106">
        <f>IF(N334="sníž. přenesená",J334,0)</f>
        <v>0</v>
      </c>
      <c r="BI334" s="106">
        <f>IF(N334="nulová",J334,0)</f>
        <v>0</v>
      </c>
      <c r="BJ334" s="9" t="s">
        <v>42</v>
      </c>
      <c r="BK334" s="106">
        <f>ROUND(I334*H334,2)</f>
        <v>0</v>
      </c>
      <c r="BL334" s="9" t="s">
        <v>91</v>
      </c>
      <c r="BM334" s="105" t="s">
        <v>457</v>
      </c>
    </row>
    <row r="335" spans="2:65" s="1" customFormat="1" ht="39" x14ac:dyDescent="0.2">
      <c r="B335" s="18"/>
      <c r="D335" s="107" t="s">
        <v>93</v>
      </c>
      <c r="F335" s="108" t="s">
        <v>458</v>
      </c>
      <c r="I335" s="38"/>
      <c r="L335" s="18"/>
      <c r="M335" s="109"/>
      <c r="N335" s="26"/>
      <c r="O335" s="26"/>
      <c r="P335" s="26"/>
      <c r="Q335" s="26"/>
      <c r="R335" s="26"/>
      <c r="S335" s="26"/>
      <c r="T335" s="27"/>
      <c r="AT335" s="9" t="s">
        <v>93</v>
      </c>
      <c r="AU335" s="9" t="s">
        <v>97</v>
      </c>
    </row>
    <row r="336" spans="2:65" s="7" customFormat="1" x14ac:dyDescent="0.2">
      <c r="B336" s="110"/>
      <c r="D336" s="107" t="s">
        <v>95</v>
      </c>
      <c r="E336" s="111" t="s">
        <v>0</v>
      </c>
      <c r="F336" s="112" t="s">
        <v>459</v>
      </c>
      <c r="H336" s="113"/>
      <c r="I336" s="114"/>
      <c r="L336" s="110"/>
      <c r="M336" s="115"/>
      <c r="N336" s="116"/>
      <c r="O336" s="116"/>
      <c r="P336" s="116"/>
      <c r="Q336" s="116"/>
      <c r="R336" s="116"/>
      <c r="S336" s="116"/>
      <c r="T336" s="117"/>
      <c r="AT336" s="111" t="s">
        <v>95</v>
      </c>
      <c r="AU336" s="111" t="s">
        <v>97</v>
      </c>
      <c r="AV336" s="7" t="s">
        <v>44</v>
      </c>
      <c r="AW336" s="7" t="s">
        <v>20</v>
      </c>
      <c r="AX336" s="7" t="s">
        <v>41</v>
      </c>
      <c r="AY336" s="111" t="s">
        <v>84</v>
      </c>
    </row>
    <row r="337" spans="2:65" s="6" customFormat="1" ht="25.9" customHeight="1" x14ac:dyDescent="0.2">
      <c r="B337" s="80"/>
      <c r="D337" s="81" t="s">
        <v>40</v>
      </c>
      <c r="E337" s="82" t="s">
        <v>460</v>
      </c>
      <c r="F337" s="82" t="s">
        <v>461</v>
      </c>
      <c r="I337" s="83"/>
      <c r="J337" s="84">
        <f>BK337</f>
        <v>0</v>
      </c>
      <c r="L337" s="80"/>
      <c r="M337" s="85"/>
      <c r="N337" s="86"/>
      <c r="O337" s="86"/>
      <c r="P337" s="87">
        <f>P338+P348+P355+P609+P1166+P1170+P1178</f>
        <v>0</v>
      </c>
      <c r="Q337" s="86"/>
      <c r="R337" s="87">
        <f>R338+R348+R355+R609+R1166+R1170+R1178</f>
        <v>14.759288779999999</v>
      </c>
      <c r="S337" s="86"/>
      <c r="T337" s="88">
        <f>T338+T348+T355+T609+T1166+T1170+T1178</f>
        <v>1.3233283</v>
      </c>
      <c r="AR337" s="81" t="s">
        <v>44</v>
      </c>
      <c r="AT337" s="89" t="s">
        <v>40</v>
      </c>
      <c r="AU337" s="89" t="s">
        <v>41</v>
      </c>
      <c r="AY337" s="81" t="s">
        <v>84</v>
      </c>
      <c r="BK337" s="90">
        <f>BK338+BK348+BK355+BK609+BK1166+BK1170+BK1178</f>
        <v>0</v>
      </c>
    </row>
    <row r="338" spans="2:65" s="6" customFormat="1" ht="22.9" customHeight="1" x14ac:dyDescent="0.2">
      <c r="B338" s="80"/>
      <c r="D338" s="81" t="s">
        <v>40</v>
      </c>
      <c r="E338" s="91" t="s">
        <v>462</v>
      </c>
      <c r="F338" s="91" t="s">
        <v>463</v>
      </c>
      <c r="I338" s="83"/>
      <c r="J338" s="92">
        <f>BK338</f>
        <v>0</v>
      </c>
      <c r="L338" s="80"/>
      <c r="M338" s="85"/>
      <c r="N338" s="86"/>
      <c r="O338" s="86"/>
      <c r="P338" s="87">
        <f>SUM(P339:P347)</f>
        <v>0</v>
      </c>
      <c r="Q338" s="86"/>
      <c r="R338" s="87">
        <f>SUM(R339:R347)</f>
        <v>11.967791179999999</v>
      </c>
      <c r="S338" s="86"/>
      <c r="T338" s="88">
        <f>SUM(T339:T347)</f>
        <v>0</v>
      </c>
      <c r="AR338" s="81" t="s">
        <v>44</v>
      </c>
      <c r="AT338" s="89" t="s">
        <v>40</v>
      </c>
      <c r="AU338" s="89" t="s">
        <v>42</v>
      </c>
      <c r="AY338" s="81" t="s">
        <v>84</v>
      </c>
      <c r="BK338" s="90">
        <f>SUM(BK339:BK347)</f>
        <v>0</v>
      </c>
    </row>
    <row r="339" spans="2:65" s="1" customFormat="1" ht="36" customHeight="1" x14ac:dyDescent="0.2">
      <c r="B339" s="93"/>
      <c r="C339" s="94" t="s">
        <v>464</v>
      </c>
      <c r="D339" s="94" t="s">
        <v>86</v>
      </c>
      <c r="E339" s="95" t="s">
        <v>189</v>
      </c>
      <c r="F339" s="96" t="s">
        <v>465</v>
      </c>
      <c r="G339" s="97" t="s">
        <v>89</v>
      </c>
      <c r="H339" s="98">
        <v>121.208</v>
      </c>
      <c r="I339" s="99"/>
      <c r="J339" s="100">
        <f>ROUND(I339*H339,2)</f>
        <v>0</v>
      </c>
      <c r="K339" s="96" t="s">
        <v>0</v>
      </c>
      <c r="L339" s="18"/>
      <c r="M339" s="101" t="s">
        <v>0</v>
      </c>
      <c r="N339" s="102" t="s">
        <v>28</v>
      </c>
      <c r="O339" s="26"/>
      <c r="P339" s="103">
        <f>O339*H339</f>
        <v>0</v>
      </c>
      <c r="Q339" s="103">
        <v>7.1000000000000002E-4</v>
      </c>
      <c r="R339" s="103">
        <f>Q339*H339</f>
        <v>8.6057679999999998E-2</v>
      </c>
      <c r="S339" s="103">
        <v>0</v>
      </c>
      <c r="T339" s="104">
        <f>S339*H339</f>
        <v>0</v>
      </c>
      <c r="AR339" s="105" t="s">
        <v>168</v>
      </c>
      <c r="AT339" s="105" t="s">
        <v>86</v>
      </c>
      <c r="AU339" s="105" t="s">
        <v>44</v>
      </c>
      <c r="AY339" s="9" t="s">
        <v>84</v>
      </c>
      <c r="BE339" s="106">
        <f>IF(N339="základní",J339,0)</f>
        <v>0</v>
      </c>
      <c r="BF339" s="106">
        <f>IF(N339="snížená",J339,0)</f>
        <v>0</v>
      </c>
      <c r="BG339" s="106">
        <f>IF(N339="zákl. přenesená",J339,0)</f>
        <v>0</v>
      </c>
      <c r="BH339" s="106">
        <f>IF(N339="sníž. přenesená",J339,0)</f>
        <v>0</v>
      </c>
      <c r="BI339" s="106">
        <f>IF(N339="nulová",J339,0)</f>
        <v>0</v>
      </c>
      <c r="BJ339" s="9" t="s">
        <v>42</v>
      </c>
      <c r="BK339" s="106">
        <f>ROUND(I339*H339,2)</f>
        <v>0</v>
      </c>
      <c r="BL339" s="9" t="s">
        <v>168</v>
      </c>
      <c r="BM339" s="105" t="s">
        <v>466</v>
      </c>
    </row>
    <row r="340" spans="2:65" s="1" customFormat="1" ht="19.5" x14ac:dyDescent="0.2">
      <c r="B340" s="18"/>
      <c r="D340" s="107" t="s">
        <v>93</v>
      </c>
      <c r="F340" s="108" t="s">
        <v>467</v>
      </c>
      <c r="I340" s="38"/>
      <c r="L340" s="18"/>
      <c r="M340" s="109"/>
      <c r="N340" s="26"/>
      <c r="O340" s="26"/>
      <c r="P340" s="26"/>
      <c r="Q340" s="26"/>
      <c r="R340" s="26"/>
      <c r="S340" s="26"/>
      <c r="T340" s="27"/>
      <c r="AT340" s="9" t="s">
        <v>93</v>
      </c>
      <c r="AU340" s="9" t="s">
        <v>44</v>
      </c>
    </row>
    <row r="341" spans="2:65" s="7" customFormat="1" ht="45" x14ac:dyDescent="0.2">
      <c r="B341" s="110"/>
      <c r="D341" s="107" t="s">
        <v>95</v>
      </c>
      <c r="E341" s="111" t="s">
        <v>0</v>
      </c>
      <c r="F341" s="112" t="s">
        <v>468</v>
      </c>
      <c r="H341" s="113"/>
      <c r="I341" s="114"/>
      <c r="L341" s="110"/>
      <c r="M341" s="115"/>
      <c r="N341" s="116"/>
      <c r="O341" s="116"/>
      <c r="P341" s="116"/>
      <c r="Q341" s="116"/>
      <c r="R341" s="116"/>
      <c r="S341" s="116"/>
      <c r="T341" s="117"/>
      <c r="AT341" s="111" t="s">
        <v>95</v>
      </c>
      <c r="AU341" s="111" t="s">
        <v>44</v>
      </c>
      <c r="AV341" s="7" t="s">
        <v>44</v>
      </c>
      <c r="AW341" s="7" t="s">
        <v>20</v>
      </c>
      <c r="AX341" s="7" t="s">
        <v>41</v>
      </c>
      <c r="AY341" s="111" t="s">
        <v>84</v>
      </c>
    </row>
    <row r="342" spans="2:65" s="1" customFormat="1" ht="36" customHeight="1" x14ac:dyDescent="0.2">
      <c r="B342" s="93"/>
      <c r="C342" s="94" t="s">
        <v>469</v>
      </c>
      <c r="D342" s="94" t="s">
        <v>86</v>
      </c>
      <c r="E342" s="95" t="s">
        <v>470</v>
      </c>
      <c r="F342" s="96" t="s">
        <v>471</v>
      </c>
      <c r="G342" s="97" t="s">
        <v>89</v>
      </c>
      <c r="H342" s="98">
        <v>77.349999999999994</v>
      </c>
      <c r="I342" s="99"/>
      <c r="J342" s="100">
        <f>ROUND(I342*H342,2)</f>
        <v>0</v>
      </c>
      <c r="K342" s="96" t="s">
        <v>90</v>
      </c>
      <c r="L342" s="18"/>
      <c r="M342" s="101" t="s">
        <v>0</v>
      </c>
      <c r="N342" s="102" t="s">
        <v>28</v>
      </c>
      <c r="O342" s="26"/>
      <c r="P342" s="103">
        <f>O342*H342</f>
        <v>0</v>
      </c>
      <c r="Q342" s="103">
        <v>0.15361</v>
      </c>
      <c r="R342" s="103">
        <f>Q342*H342</f>
        <v>11.881733499999999</v>
      </c>
      <c r="S342" s="103">
        <v>0</v>
      </c>
      <c r="T342" s="104">
        <f>S342*H342</f>
        <v>0</v>
      </c>
      <c r="AR342" s="105" t="s">
        <v>168</v>
      </c>
      <c r="AT342" s="105" t="s">
        <v>86</v>
      </c>
      <c r="AU342" s="105" t="s">
        <v>44</v>
      </c>
      <c r="AY342" s="9" t="s">
        <v>84</v>
      </c>
      <c r="BE342" s="106">
        <f>IF(N342="základní",J342,0)</f>
        <v>0</v>
      </c>
      <c r="BF342" s="106">
        <f>IF(N342="snížená",J342,0)</f>
        <v>0</v>
      </c>
      <c r="BG342" s="106">
        <f>IF(N342="zákl. přenesená",J342,0)</f>
        <v>0</v>
      </c>
      <c r="BH342" s="106">
        <f>IF(N342="sníž. přenesená",J342,0)</f>
        <v>0</v>
      </c>
      <c r="BI342" s="106">
        <f>IF(N342="nulová",J342,0)</f>
        <v>0</v>
      </c>
      <c r="BJ342" s="9" t="s">
        <v>42</v>
      </c>
      <c r="BK342" s="106">
        <f>ROUND(I342*H342,2)</f>
        <v>0</v>
      </c>
      <c r="BL342" s="9" t="s">
        <v>168</v>
      </c>
      <c r="BM342" s="105" t="s">
        <v>472</v>
      </c>
    </row>
    <row r="343" spans="2:65" s="1" customFormat="1" ht="48.75" x14ac:dyDescent="0.2">
      <c r="B343" s="18"/>
      <c r="D343" s="107" t="s">
        <v>93</v>
      </c>
      <c r="F343" s="108" t="s">
        <v>473</v>
      </c>
      <c r="I343" s="38"/>
      <c r="L343" s="18"/>
      <c r="M343" s="109"/>
      <c r="N343" s="26"/>
      <c r="O343" s="26"/>
      <c r="P343" s="26"/>
      <c r="Q343" s="26"/>
      <c r="R343" s="26"/>
      <c r="S343" s="26"/>
      <c r="T343" s="27"/>
      <c r="AT343" s="9" t="s">
        <v>93</v>
      </c>
      <c r="AU343" s="9" t="s">
        <v>44</v>
      </c>
    </row>
    <row r="344" spans="2:65" s="7" customFormat="1" ht="45" x14ac:dyDescent="0.2">
      <c r="B344" s="110"/>
      <c r="D344" s="107" t="s">
        <v>95</v>
      </c>
      <c r="E344" s="111" t="s">
        <v>0</v>
      </c>
      <c r="F344" s="112" t="s">
        <v>474</v>
      </c>
      <c r="H344" s="113"/>
      <c r="I344" s="114"/>
      <c r="L344" s="110"/>
      <c r="M344" s="115"/>
      <c r="N344" s="116"/>
      <c r="O344" s="116"/>
      <c r="P344" s="116"/>
      <c r="Q344" s="116"/>
      <c r="R344" s="116"/>
      <c r="S344" s="116"/>
      <c r="T344" s="117"/>
      <c r="AT344" s="111" t="s">
        <v>95</v>
      </c>
      <c r="AU344" s="111" t="s">
        <v>44</v>
      </c>
      <c r="AV344" s="7" t="s">
        <v>44</v>
      </c>
      <c r="AW344" s="7" t="s">
        <v>20</v>
      </c>
      <c r="AX344" s="7" t="s">
        <v>41</v>
      </c>
      <c r="AY344" s="111" t="s">
        <v>84</v>
      </c>
    </row>
    <row r="345" spans="2:65" s="1" customFormat="1" ht="24" customHeight="1" x14ac:dyDescent="0.2">
      <c r="B345" s="93"/>
      <c r="C345" s="94" t="s">
        <v>476</v>
      </c>
      <c r="D345" s="94" t="s">
        <v>86</v>
      </c>
      <c r="E345" s="95" t="s">
        <v>477</v>
      </c>
      <c r="F345" s="96" t="s">
        <v>478</v>
      </c>
      <c r="G345" s="97" t="s">
        <v>128</v>
      </c>
      <c r="H345" s="98">
        <v>11.986000000000001</v>
      </c>
      <c r="I345" s="99"/>
      <c r="J345" s="100">
        <f>ROUND(I345*H345,2)</f>
        <v>0</v>
      </c>
      <c r="K345" s="96" t="s">
        <v>90</v>
      </c>
      <c r="L345" s="18"/>
      <c r="M345" s="101" t="s">
        <v>0</v>
      </c>
      <c r="N345" s="102" t="s">
        <v>28</v>
      </c>
      <c r="O345" s="26"/>
      <c r="P345" s="103">
        <f>O345*H345</f>
        <v>0</v>
      </c>
      <c r="Q345" s="103">
        <v>0</v>
      </c>
      <c r="R345" s="103">
        <f>Q345*H345</f>
        <v>0</v>
      </c>
      <c r="S345" s="103">
        <v>0</v>
      </c>
      <c r="T345" s="104">
        <f>S345*H345</f>
        <v>0</v>
      </c>
      <c r="AR345" s="105" t="s">
        <v>168</v>
      </c>
      <c r="AT345" s="105" t="s">
        <v>86</v>
      </c>
      <c r="AU345" s="105" t="s">
        <v>44</v>
      </c>
      <c r="AY345" s="9" t="s">
        <v>84</v>
      </c>
      <c r="BE345" s="106">
        <f>IF(N345="základní",J345,0)</f>
        <v>0</v>
      </c>
      <c r="BF345" s="106">
        <f>IF(N345="snížená",J345,0)</f>
        <v>0</v>
      </c>
      <c r="BG345" s="106">
        <f>IF(N345="zákl. přenesená",J345,0)</f>
        <v>0</v>
      </c>
      <c r="BH345" s="106">
        <f>IF(N345="sníž. přenesená",J345,0)</f>
        <v>0</v>
      </c>
      <c r="BI345" s="106">
        <f>IF(N345="nulová",J345,0)</f>
        <v>0</v>
      </c>
      <c r="BJ345" s="9" t="s">
        <v>42</v>
      </c>
      <c r="BK345" s="106">
        <f>ROUND(I345*H345,2)</f>
        <v>0</v>
      </c>
      <c r="BL345" s="9" t="s">
        <v>168</v>
      </c>
      <c r="BM345" s="105" t="s">
        <v>479</v>
      </c>
    </row>
    <row r="346" spans="2:65" s="1" customFormat="1" ht="29.25" x14ac:dyDescent="0.2">
      <c r="B346" s="18"/>
      <c r="D346" s="107" t="s">
        <v>93</v>
      </c>
      <c r="F346" s="108" t="s">
        <v>480</v>
      </c>
      <c r="I346" s="38"/>
      <c r="L346" s="18"/>
      <c r="M346" s="109"/>
      <c r="N346" s="26"/>
      <c r="O346" s="26"/>
      <c r="P346" s="26"/>
      <c r="Q346" s="26"/>
      <c r="R346" s="26"/>
      <c r="S346" s="26"/>
      <c r="T346" s="27"/>
      <c r="AT346" s="9" t="s">
        <v>93</v>
      </c>
      <c r="AU346" s="9" t="s">
        <v>44</v>
      </c>
    </row>
    <row r="347" spans="2:65" s="7" customFormat="1" x14ac:dyDescent="0.2">
      <c r="B347" s="110"/>
      <c r="D347" s="107" t="s">
        <v>95</v>
      </c>
      <c r="E347" s="111" t="s">
        <v>0</v>
      </c>
      <c r="F347" s="112" t="s">
        <v>481</v>
      </c>
      <c r="H347" s="113"/>
      <c r="I347" s="114"/>
      <c r="L347" s="110"/>
      <c r="M347" s="115"/>
      <c r="N347" s="116"/>
      <c r="O347" s="116"/>
      <c r="P347" s="116"/>
      <c r="Q347" s="116"/>
      <c r="R347" s="116"/>
      <c r="S347" s="116"/>
      <c r="T347" s="117"/>
      <c r="AT347" s="111" t="s">
        <v>95</v>
      </c>
      <c r="AU347" s="111" t="s">
        <v>44</v>
      </c>
      <c r="AV347" s="7" t="s">
        <v>44</v>
      </c>
      <c r="AW347" s="7" t="s">
        <v>20</v>
      </c>
      <c r="AX347" s="7" t="s">
        <v>41</v>
      </c>
      <c r="AY347" s="111" t="s">
        <v>84</v>
      </c>
    </row>
    <row r="348" spans="2:65" s="6" customFormat="1" ht="22.9" customHeight="1" x14ac:dyDescent="0.2">
      <c r="B348" s="80"/>
      <c r="D348" s="81" t="s">
        <v>40</v>
      </c>
      <c r="E348" s="91" t="s">
        <v>482</v>
      </c>
      <c r="F348" s="91" t="s">
        <v>483</v>
      </c>
      <c r="I348" s="83"/>
      <c r="J348" s="92">
        <f>BK348</f>
        <v>0</v>
      </c>
      <c r="L348" s="80"/>
      <c r="M348" s="85"/>
      <c r="N348" s="86"/>
      <c r="O348" s="86"/>
      <c r="P348" s="87">
        <f>SUM(P349:P354)</f>
        <v>0</v>
      </c>
      <c r="Q348" s="86"/>
      <c r="R348" s="87">
        <f>SUM(R349:R354)</f>
        <v>3.0520000000000002E-2</v>
      </c>
      <c r="S348" s="86"/>
      <c r="T348" s="88">
        <f>SUM(T349:T354)</f>
        <v>0</v>
      </c>
      <c r="AR348" s="81" t="s">
        <v>44</v>
      </c>
      <c r="AT348" s="89" t="s">
        <v>40</v>
      </c>
      <c r="AU348" s="89" t="s">
        <v>42</v>
      </c>
      <c r="AY348" s="81" t="s">
        <v>84</v>
      </c>
      <c r="BK348" s="90">
        <f>SUM(BK349:BK354)</f>
        <v>0</v>
      </c>
    </row>
    <row r="349" spans="2:65" s="1" customFormat="1" ht="36" customHeight="1" x14ac:dyDescent="0.2">
      <c r="B349" s="93"/>
      <c r="C349" s="94" t="s">
        <v>484</v>
      </c>
      <c r="D349" s="94" t="s">
        <v>86</v>
      </c>
      <c r="E349" s="95" t="s">
        <v>485</v>
      </c>
      <c r="F349" s="96" t="s">
        <v>486</v>
      </c>
      <c r="G349" s="97" t="s">
        <v>192</v>
      </c>
      <c r="H349" s="98">
        <v>14</v>
      </c>
      <c r="I349" s="99"/>
      <c r="J349" s="100">
        <f>ROUND(I349*H349,2)</f>
        <v>0</v>
      </c>
      <c r="K349" s="96" t="s">
        <v>90</v>
      </c>
      <c r="L349" s="18"/>
      <c r="M349" s="101" t="s">
        <v>0</v>
      </c>
      <c r="N349" s="102" t="s">
        <v>28</v>
      </c>
      <c r="O349" s="26"/>
      <c r="P349" s="103">
        <f>O349*H349</f>
        <v>0</v>
      </c>
      <c r="Q349" s="103">
        <v>2.1800000000000001E-3</v>
      </c>
      <c r="R349" s="103">
        <f>Q349*H349</f>
        <v>3.0520000000000002E-2</v>
      </c>
      <c r="S349" s="103">
        <v>0</v>
      </c>
      <c r="T349" s="104">
        <f>S349*H349</f>
        <v>0</v>
      </c>
      <c r="AR349" s="105" t="s">
        <v>168</v>
      </c>
      <c r="AT349" s="105" t="s">
        <v>86</v>
      </c>
      <c r="AU349" s="105" t="s">
        <v>44</v>
      </c>
      <c r="AY349" s="9" t="s">
        <v>84</v>
      </c>
      <c r="BE349" s="106">
        <f>IF(N349="základní",J349,0)</f>
        <v>0</v>
      </c>
      <c r="BF349" s="106">
        <f>IF(N349="snížená",J349,0)</f>
        <v>0</v>
      </c>
      <c r="BG349" s="106">
        <f>IF(N349="zákl. přenesená",J349,0)</f>
        <v>0</v>
      </c>
      <c r="BH349" s="106">
        <f>IF(N349="sníž. přenesená",J349,0)</f>
        <v>0</v>
      </c>
      <c r="BI349" s="106">
        <f>IF(N349="nulová",J349,0)</f>
        <v>0</v>
      </c>
      <c r="BJ349" s="9" t="s">
        <v>42</v>
      </c>
      <c r="BK349" s="106">
        <f>ROUND(I349*H349,2)</f>
        <v>0</v>
      </c>
      <c r="BL349" s="9" t="s">
        <v>168</v>
      </c>
      <c r="BM349" s="105" t="s">
        <v>487</v>
      </c>
    </row>
    <row r="350" spans="2:65" s="1" customFormat="1" ht="29.25" x14ac:dyDescent="0.2">
      <c r="B350" s="18"/>
      <c r="D350" s="107" t="s">
        <v>93</v>
      </c>
      <c r="F350" s="108" t="s">
        <v>488</v>
      </c>
      <c r="I350" s="38"/>
      <c r="L350" s="18"/>
      <c r="M350" s="109"/>
      <c r="N350" s="26"/>
      <c r="O350" s="26"/>
      <c r="P350" s="26"/>
      <c r="Q350" s="26"/>
      <c r="R350" s="26"/>
      <c r="S350" s="26"/>
      <c r="T350" s="27"/>
      <c r="AT350" s="9" t="s">
        <v>93</v>
      </c>
      <c r="AU350" s="9" t="s">
        <v>44</v>
      </c>
    </row>
    <row r="351" spans="2:65" s="7" customFormat="1" x14ac:dyDescent="0.2">
      <c r="B351" s="110"/>
      <c r="D351" s="107" t="s">
        <v>95</v>
      </c>
      <c r="E351" s="111" t="s">
        <v>0</v>
      </c>
      <c r="F351" s="112" t="s">
        <v>489</v>
      </c>
      <c r="H351" s="113"/>
      <c r="I351" s="114"/>
      <c r="L351" s="110"/>
      <c r="M351" s="115"/>
      <c r="N351" s="116"/>
      <c r="O351" s="116"/>
      <c r="P351" s="116"/>
      <c r="Q351" s="116"/>
      <c r="R351" s="116"/>
      <c r="S351" s="116"/>
      <c r="T351" s="117"/>
      <c r="AT351" s="111" t="s">
        <v>95</v>
      </c>
      <c r="AU351" s="111" t="s">
        <v>44</v>
      </c>
      <c r="AV351" s="7" t="s">
        <v>44</v>
      </c>
      <c r="AW351" s="7" t="s">
        <v>20</v>
      </c>
      <c r="AX351" s="7" t="s">
        <v>41</v>
      </c>
      <c r="AY351" s="111" t="s">
        <v>84</v>
      </c>
    </row>
    <row r="352" spans="2:65" s="1" customFormat="1" ht="24" customHeight="1" x14ac:dyDescent="0.2">
      <c r="B352" s="93"/>
      <c r="C352" s="94" t="s">
        <v>490</v>
      </c>
      <c r="D352" s="94" t="s">
        <v>86</v>
      </c>
      <c r="E352" s="95" t="s">
        <v>491</v>
      </c>
      <c r="F352" s="96" t="s">
        <v>492</v>
      </c>
      <c r="G352" s="97" t="s">
        <v>128</v>
      </c>
      <c r="H352" s="98">
        <v>3.9E-2</v>
      </c>
      <c r="I352" s="99"/>
      <c r="J352" s="100">
        <f>ROUND(I352*H352,2)</f>
        <v>0</v>
      </c>
      <c r="K352" s="96" t="s">
        <v>90</v>
      </c>
      <c r="L352" s="18"/>
      <c r="M352" s="101" t="s">
        <v>0</v>
      </c>
      <c r="N352" s="102" t="s">
        <v>28</v>
      </c>
      <c r="O352" s="26"/>
      <c r="P352" s="103">
        <f>O352*H352</f>
        <v>0</v>
      </c>
      <c r="Q352" s="103">
        <v>0</v>
      </c>
      <c r="R352" s="103">
        <f>Q352*H352</f>
        <v>0</v>
      </c>
      <c r="S352" s="103">
        <v>0</v>
      </c>
      <c r="T352" s="104">
        <f>S352*H352</f>
        <v>0</v>
      </c>
      <c r="AR352" s="105" t="s">
        <v>168</v>
      </c>
      <c r="AT352" s="105" t="s">
        <v>86</v>
      </c>
      <c r="AU352" s="105" t="s">
        <v>44</v>
      </c>
      <c r="AY352" s="9" t="s">
        <v>84</v>
      </c>
      <c r="BE352" s="106">
        <f>IF(N352="základní",J352,0)</f>
        <v>0</v>
      </c>
      <c r="BF352" s="106">
        <f>IF(N352="snížená",J352,0)</f>
        <v>0</v>
      </c>
      <c r="BG352" s="106">
        <f>IF(N352="zákl. přenesená",J352,0)</f>
        <v>0</v>
      </c>
      <c r="BH352" s="106">
        <f>IF(N352="sníž. přenesená",J352,0)</f>
        <v>0</v>
      </c>
      <c r="BI352" s="106">
        <f>IF(N352="nulová",J352,0)</f>
        <v>0</v>
      </c>
      <c r="BJ352" s="9" t="s">
        <v>42</v>
      </c>
      <c r="BK352" s="106">
        <f>ROUND(I352*H352,2)</f>
        <v>0</v>
      </c>
      <c r="BL352" s="9" t="s">
        <v>168</v>
      </c>
      <c r="BM352" s="105" t="s">
        <v>493</v>
      </c>
    </row>
    <row r="353" spans="2:65" s="1" customFormat="1" ht="29.25" x14ac:dyDescent="0.2">
      <c r="B353" s="18"/>
      <c r="D353" s="107" t="s">
        <v>93</v>
      </c>
      <c r="F353" s="108" t="s">
        <v>494</v>
      </c>
      <c r="I353" s="38"/>
      <c r="L353" s="18"/>
      <c r="M353" s="109"/>
      <c r="N353" s="26"/>
      <c r="O353" s="26"/>
      <c r="P353" s="26"/>
      <c r="Q353" s="26"/>
      <c r="R353" s="26"/>
      <c r="S353" s="26"/>
      <c r="T353" s="27"/>
      <c r="AT353" s="9" t="s">
        <v>93</v>
      </c>
      <c r="AU353" s="9" t="s">
        <v>44</v>
      </c>
    </row>
    <row r="354" spans="2:65" s="7" customFormat="1" x14ac:dyDescent="0.2">
      <c r="B354" s="110"/>
      <c r="D354" s="107" t="s">
        <v>95</v>
      </c>
      <c r="E354" s="111" t="s">
        <v>0</v>
      </c>
      <c r="F354" s="112" t="s">
        <v>495</v>
      </c>
      <c r="H354" s="113">
        <v>3.9E-2</v>
      </c>
      <c r="I354" s="114"/>
      <c r="L354" s="110"/>
      <c r="M354" s="115"/>
      <c r="N354" s="116"/>
      <c r="O354" s="116"/>
      <c r="P354" s="116"/>
      <c r="Q354" s="116"/>
      <c r="R354" s="116"/>
      <c r="S354" s="116"/>
      <c r="T354" s="117"/>
      <c r="AT354" s="111" t="s">
        <v>95</v>
      </c>
      <c r="AU354" s="111" t="s">
        <v>44</v>
      </c>
      <c r="AV354" s="7" t="s">
        <v>44</v>
      </c>
      <c r="AW354" s="7" t="s">
        <v>20</v>
      </c>
      <c r="AX354" s="7" t="s">
        <v>41</v>
      </c>
      <c r="AY354" s="111" t="s">
        <v>84</v>
      </c>
    </row>
    <row r="355" spans="2:65" s="6" customFormat="1" ht="22.9" customHeight="1" x14ac:dyDescent="0.2">
      <c r="B355" s="80"/>
      <c r="D355" s="81" t="s">
        <v>40</v>
      </c>
      <c r="E355" s="91" t="s">
        <v>496</v>
      </c>
      <c r="F355" s="91" t="s">
        <v>497</v>
      </c>
      <c r="I355" s="83"/>
      <c r="J355" s="92">
        <f>BK355</f>
        <v>0</v>
      </c>
      <c r="L355" s="80"/>
      <c r="M355" s="85"/>
      <c r="N355" s="86"/>
      <c r="O355" s="86"/>
      <c r="P355" s="87">
        <f>SUM(P356:P608)</f>
        <v>0</v>
      </c>
      <c r="Q355" s="86"/>
      <c r="R355" s="87">
        <f>SUM(R356:R608)</f>
        <v>2.6153553999999999</v>
      </c>
      <c r="S355" s="86"/>
      <c r="T355" s="88">
        <f>SUM(T356:T608)</f>
        <v>1.3233283</v>
      </c>
      <c r="AR355" s="81" t="s">
        <v>44</v>
      </c>
      <c r="AT355" s="89" t="s">
        <v>40</v>
      </c>
      <c r="AU355" s="89" t="s">
        <v>42</v>
      </c>
      <c r="AY355" s="81" t="s">
        <v>84</v>
      </c>
      <c r="BK355" s="90">
        <f>SUM(BK356:BK608)</f>
        <v>0</v>
      </c>
    </row>
    <row r="356" spans="2:65" s="1" customFormat="1" ht="16.5" customHeight="1" x14ac:dyDescent="0.2">
      <c r="B356" s="93"/>
      <c r="C356" s="94" t="s">
        <v>498</v>
      </c>
      <c r="D356" s="94" t="s">
        <v>86</v>
      </c>
      <c r="E356" s="95" t="s">
        <v>499</v>
      </c>
      <c r="F356" s="96" t="s">
        <v>500</v>
      </c>
      <c r="G356" s="97" t="s">
        <v>192</v>
      </c>
      <c r="H356" s="98">
        <v>197.79</v>
      </c>
      <c r="I356" s="99"/>
      <c r="J356" s="100">
        <f>ROUND(I356*H356,2)</f>
        <v>0</v>
      </c>
      <c r="K356" s="96" t="s">
        <v>90</v>
      </c>
      <c r="L356" s="18"/>
      <c r="M356" s="101" t="s">
        <v>0</v>
      </c>
      <c r="N356" s="102" t="s">
        <v>28</v>
      </c>
      <c r="O356" s="26"/>
      <c r="P356" s="103">
        <f>O356*H356</f>
        <v>0</v>
      </c>
      <c r="Q356" s="103">
        <v>0</v>
      </c>
      <c r="R356" s="103">
        <f>Q356*H356</f>
        <v>0</v>
      </c>
      <c r="S356" s="103">
        <v>1.67E-3</v>
      </c>
      <c r="T356" s="104">
        <f>S356*H356</f>
        <v>0.33030929999999997</v>
      </c>
      <c r="AR356" s="105" t="s">
        <v>168</v>
      </c>
      <c r="AT356" s="105" t="s">
        <v>86</v>
      </c>
      <c r="AU356" s="105" t="s">
        <v>44</v>
      </c>
      <c r="AY356" s="9" t="s">
        <v>84</v>
      </c>
      <c r="BE356" s="106">
        <f>IF(N356="základní",J356,0)</f>
        <v>0</v>
      </c>
      <c r="BF356" s="106">
        <f>IF(N356="snížená",J356,0)</f>
        <v>0</v>
      </c>
      <c r="BG356" s="106">
        <f>IF(N356="zákl. přenesená",J356,0)</f>
        <v>0</v>
      </c>
      <c r="BH356" s="106">
        <f>IF(N356="sníž. přenesená",J356,0)</f>
        <v>0</v>
      </c>
      <c r="BI356" s="106">
        <f>IF(N356="nulová",J356,0)</f>
        <v>0</v>
      </c>
      <c r="BJ356" s="9" t="s">
        <v>42</v>
      </c>
      <c r="BK356" s="106">
        <f>ROUND(I356*H356,2)</f>
        <v>0</v>
      </c>
      <c r="BL356" s="9" t="s">
        <v>168</v>
      </c>
      <c r="BM356" s="105" t="s">
        <v>501</v>
      </c>
    </row>
    <row r="357" spans="2:65" s="1" customFormat="1" ht="19.5" x14ac:dyDescent="0.2">
      <c r="B357" s="18"/>
      <c r="D357" s="107" t="s">
        <v>93</v>
      </c>
      <c r="F357" s="108" t="s">
        <v>502</v>
      </c>
      <c r="I357" s="38"/>
      <c r="L357" s="18"/>
      <c r="M357" s="109"/>
      <c r="N357" s="26"/>
      <c r="O357" s="26"/>
      <c r="P357" s="26"/>
      <c r="Q357" s="26"/>
      <c r="R357" s="26"/>
      <c r="S357" s="26"/>
      <c r="T357" s="27"/>
      <c r="AT357" s="9" t="s">
        <v>93</v>
      </c>
      <c r="AU357" s="9" t="s">
        <v>44</v>
      </c>
    </row>
    <row r="358" spans="2:65" s="7" customFormat="1" ht="22.5" x14ac:dyDescent="0.2">
      <c r="B358" s="110"/>
      <c r="D358" s="107" t="s">
        <v>95</v>
      </c>
      <c r="E358" s="111" t="s">
        <v>0</v>
      </c>
      <c r="F358" s="112" t="s">
        <v>503</v>
      </c>
      <c r="H358" s="113">
        <v>13</v>
      </c>
      <c r="I358" s="114"/>
      <c r="L358" s="110"/>
      <c r="M358" s="115"/>
      <c r="N358" s="116"/>
      <c r="O358" s="116"/>
      <c r="P358" s="116"/>
      <c r="Q358" s="116"/>
      <c r="R358" s="116"/>
      <c r="S358" s="116"/>
      <c r="T358" s="117"/>
      <c r="AT358" s="111" t="s">
        <v>95</v>
      </c>
      <c r="AU358" s="111" t="s">
        <v>44</v>
      </c>
      <c r="AV358" s="7" t="s">
        <v>44</v>
      </c>
      <c r="AW358" s="7" t="s">
        <v>20</v>
      </c>
      <c r="AX358" s="7" t="s">
        <v>41</v>
      </c>
      <c r="AY358" s="111" t="s">
        <v>84</v>
      </c>
    </row>
    <row r="359" spans="2:65" s="7" customFormat="1" ht="22.5" x14ac:dyDescent="0.2">
      <c r="B359" s="110"/>
      <c r="D359" s="107" t="s">
        <v>95</v>
      </c>
      <c r="E359" s="111" t="s">
        <v>0</v>
      </c>
      <c r="F359" s="112" t="s">
        <v>504</v>
      </c>
      <c r="H359" s="113">
        <v>146.54</v>
      </c>
      <c r="I359" s="114"/>
      <c r="L359" s="110"/>
      <c r="M359" s="115"/>
      <c r="N359" s="116"/>
      <c r="O359" s="116"/>
      <c r="P359" s="116"/>
      <c r="Q359" s="116"/>
      <c r="R359" s="116"/>
      <c r="S359" s="116"/>
      <c r="T359" s="117"/>
      <c r="AT359" s="111" t="s">
        <v>95</v>
      </c>
      <c r="AU359" s="111" t="s">
        <v>44</v>
      </c>
      <c r="AV359" s="7" t="s">
        <v>44</v>
      </c>
      <c r="AW359" s="7" t="s">
        <v>20</v>
      </c>
      <c r="AX359" s="7" t="s">
        <v>41</v>
      </c>
      <c r="AY359" s="111" t="s">
        <v>84</v>
      </c>
    </row>
    <row r="360" spans="2:65" s="7" customFormat="1" ht="22.5" x14ac:dyDescent="0.2">
      <c r="B360" s="110"/>
      <c r="D360" s="107" t="s">
        <v>95</v>
      </c>
      <c r="E360" s="111" t="s">
        <v>0</v>
      </c>
      <c r="F360" s="112" t="s">
        <v>505</v>
      </c>
      <c r="H360" s="113">
        <v>148.25</v>
      </c>
      <c r="I360" s="114"/>
      <c r="L360" s="110"/>
      <c r="M360" s="115"/>
      <c r="N360" s="116"/>
      <c r="O360" s="116"/>
      <c r="P360" s="116"/>
      <c r="Q360" s="116"/>
      <c r="R360" s="116"/>
      <c r="S360" s="116"/>
      <c r="T360" s="117"/>
      <c r="AT360" s="111" t="s">
        <v>95</v>
      </c>
      <c r="AU360" s="111" t="s">
        <v>44</v>
      </c>
      <c r="AV360" s="7" t="s">
        <v>44</v>
      </c>
      <c r="AW360" s="7" t="s">
        <v>20</v>
      </c>
      <c r="AX360" s="7" t="s">
        <v>41</v>
      </c>
      <c r="AY360" s="111" t="s">
        <v>84</v>
      </c>
    </row>
    <row r="361" spans="2:65" s="1" customFormat="1" ht="16.5" customHeight="1" x14ac:dyDescent="0.2">
      <c r="B361" s="93"/>
      <c r="C361" s="94" t="s">
        <v>506</v>
      </c>
      <c r="D361" s="94" t="s">
        <v>86</v>
      </c>
      <c r="E361" s="95" t="s">
        <v>507</v>
      </c>
      <c r="F361" s="96" t="s">
        <v>508</v>
      </c>
      <c r="G361" s="97" t="s">
        <v>192</v>
      </c>
      <c r="H361" s="98">
        <v>445.3</v>
      </c>
      <c r="I361" s="99"/>
      <c r="J361" s="100">
        <f>ROUND(I361*H361,2)</f>
        <v>0</v>
      </c>
      <c r="K361" s="96" t="s">
        <v>90</v>
      </c>
      <c r="L361" s="18"/>
      <c r="M361" s="101" t="s">
        <v>0</v>
      </c>
      <c r="N361" s="102" t="s">
        <v>28</v>
      </c>
      <c r="O361" s="26"/>
      <c r="P361" s="103">
        <f>O361*H361</f>
        <v>0</v>
      </c>
      <c r="Q361" s="103">
        <v>0</v>
      </c>
      <c r="R361" s="103">
        <f>Q361*H361</f>
        <v>0</v>
      </c>
      <c r="S361" s="103">
        <v>2.2300000000000002E-3</v>
      </c>
      <c r="T361" s="104">
        <f>S361*H361</f>
        <v>0.9930190000000001</v>
      </c>
      <c r="AR361" s="105" t="s">
        <v>168</v>
      </c>
      <c r="AT361" s="105" t="s">
        <v>86</v>
      </c>
      <c r="AU361" s="105" t="s">
        <v>44</v>
      </c>
      <c r="AY361" s="9" t="s">
        <v>84</v>
      </c>
      <c r="BE361" s="106">
        <f>IF(N361="základní",J361,0)</f>
        <v>0</v>
      </c>
      <c r="BF361" s="106">
        <f>IF(N361="snížená",J361,0)</f>
        <v>0</v>
      </c>
      <c r="BG361" s="106">
        <f>IF(N361="zákl. přenesená",J361,0)</f>
        <v>0</v>
      </c>
      <c r="BH361" s="106">
        <f>IF(N361="sníž. přenesená",J361,0)</f>
        <v>0</v>
      </c>
      <c r="BI361" s="106">
        <f>IF(N361="nulová",J361,0)</f>
        <v>0</v>
      </c>
      <c r="BJ361" s="9" t="s">
        <v>42</v>
      </c>
      <c r="BK361" s="106">
        <f>ROUND(I361*H361,2)</f>
        <v>0</v>
      </c>
      <c r="BL361" s="9" t="s">
        <v>168</v>
      </c>
      <c r="BM361" s="105" t="s">
        <v>509</v>
      </c>
    </row>
    <row r="362" spans="2:65" s="1" customFormat="1" x14ac:dyDescent="0.2">
      <c r="B362" s="18"/>
      <c r="D362" s="107" t="s">
        <v>93</v>
      </c>
      <c r="F362" s="108" t="s">
        <v>510</v>
      </c>
      <c r="I362" s="38"/>
      <c r="L362" s="18"/>
      <c r="M362" s="109"/>
      <c r="N362" s="26"/>
      <c r="O362" s="26"/>
      <c r="P362" s="26"/>
      <c r="Q362" s="26"/>
      <c r="R362" s="26"/>
      <c r="S362" s="26"/>
      <c r="T362" s="27"/>
      <c r="AT362" s="9" t="s">
        <v>93</v>
      </c>
      <c r="AU362" s="9" t="s">
        <v>44</v>
      </c>
    </row>
    <row r="363" spans="2:65" s="7" customFormat="1" ht="22.5" x14ac:dyDescent="0.2">
      <c r="B363" s="110"/>
      <c r="D363" s="107" t="s">
        <v>95</v>
      </c>
      <c r="E363" s="111" t="s">
        <v>0</v>
      </c>
      <c r="F363" s="112" t="s">
        <v>511</v>
      </c>
      <c r="H363" s="113">
        <v>197.66</v>
      </c>
      <c r="I363" s="114"/>
      <c r="L363" s="110"/>
      <c r="M363" s="115"/>
      <c r="N363" s="116"/>
      <c r="O363" s="116"/>
      <c r="P363" s="116"/>
      <c r="Q363" s="116"/>
      <c r="R363" s="116"/>
      <c r="S363" s="116"/>
      <c r="T363" s="117"/>
      <c r="AT363" s="111" t="s">
        <v>95</v>
      </c>
      <c r="AU363" s="111" t="s">
        <v>44</v>
      </c>
      <c r="AV363" s="7" t="s">
        <v>44</v>
      </c>
      <c r="AW363" s="7" t="s">
        <v>20</v>
      </c>
      <c r="AX363" s="7" t="s">
        <v>41</v>
      </c>
      <c r="AY363" s="111" t="s">
        <v>84</v>
      </c>
    </row>
    <row r="364" spans="2:65" s="7" customFormat="1" ht="22.5" x14ac:dyDescent="0.2">
      <c r="B364" s="110"/>
      <c r="D364" s="107" t="s">
        <v>95</v>
      </c>
      <c r="E364" s="111" t="s">
        <v>0</v>
      </c>
      <c r="F364" s="112" t="s">
        <v>512</v>
      </c>
      <c r="H364" s="113">
        <v>105.07</v>
      </c>
      <c r="I364" s="114"/>
      <c r="L364" s="110"/>
      <c r="M364" s="115"/>
      <c r="N364" s="116"/>
      <c r="O364" s="116"/>
      <c r="P364" s="116"/>
      <c r="Q364" s="116"/>
      <c r="R364" s="116"/>
      <c r="S364" s="116"/>
      <c r="T364" s="117"/>
      <c r="AT364" s="111" t="s">
        <v>95</v>
      </c>
      <c r="AU364" s="111" t="s">
        <v>44</v>
      </c>
      <c r="AV364" s="7" t="s">
        <v>44</v>
      </c>
      <c r="AW364" s="7" t="s">
        <v>20</v>
      </c>
      <c r="AX364" s="7" t="s">
        <v>41</v>
      </c>
      <c r="AY364" s="111" t="s">
        <v>84</v>
      </c>
    </row>
    <row r="365" spans="2:65" s="7" customFormat="1" ht="22.5" x14ac:dyDescent="0.2">
      <c r="B365" s="110"/>
      <c r="D365" s="107" t="s">
        <v>95</v>
      </c>
      <c r="E365" s="111" t="s">
        <v>0</v>
      </c>
      <c r="F365" s="112" t="s">
        <v>513</v>
      </c>
      <c r="H365" s="113">
        <v>28.34</v>
      </c>
      <c r="I365" s="114"/>
      <c r="L365" s="110"/>
      <c r="M365" s="115"/>
      <c r="N365" s="116"/>
      <c r="O365" s="116"/>
      <c r="P365" s="116"/>
      <c r="Q365" s="116"/>
      <c r="R365" s="116"/>
      <c r="S365" s="116"/>
      <c r="T365" s="117"/>
      <c r="AT365" s="111" t="s">
        <v>95</v>
      </c>
      <c r="AU365" s="111" t="s">
        <v>44</v>
      </c>
      <c r="AV365" s="7" t="s">
        <v>44</v>
      </c>
      <c r="AW365" s="7" t="s">
        <v>20</v>
      </c>
      <c r="AX365" s="7" t="s">
        <v>41</v>
      </c>
      <c r="AY365" s="111" t="s">
        <v>84</v>
      </c>
    </row>
    <row r="366" spans="2:65" s="7" customFormat="1" ht="22.5" x14ac:dyDescent="0.2">
      <c r="B366" s="110"/>
      <c r="D366" s="107" t="s">
        <v>95</v>
      </c>
      <c r="E366" s="111" t="s">
        <v>0</v>
      </c>
      <c r="F366" s="112" t="s">
        <v>514</v>
      </c>
      <c r="H366" s="113">
        <v>169.95</v>
      </c>
      <c r="I366" s="114"/>
      <c r="L366" s="110"/>
      <c r="M366" s="115"/>
      <c r="N366" s="116"/>
      <c r="O366" s="116"/>
      <c r="P366" s="116"/>
      <c r="Q366" s="116"/>
      <c r="R366" s="116"/>
      <c r="S366" s="116"/>
      <c r="T366" s="117"/>
      <c r="AT366" s="111" t="s">
        <v>95</v>
      </c>
      <c r="AU366" s="111" t="s">
        <v>44</v>
      </c>
      <c r="AV366" s="7" t="s">
        <v>44</v>
      </c>
      <c r="AW366" s="7" t="s">
        <v>20</v>
      </c>
      <c r="AX366" s="7" t="s">
        <v>41</v>
      </c>
      <c r="AY366" s="111" t="s">
        <v>84</v>
      </c>
    </row>
    <row r="367" spans="2:65" s="7" customFormat="1" ht="22.5" x14ac:dyDescent="0.2">
      <c r="B367" s="110"/>
      <c r="D367" s="107" t="s">
        <v>95</v>
      </c>
      <c r="E367" s="111" t="s">
        <v>0</v>
      </c>
      <c r="F367" s="112" t="s">
        <v>515</v>
      </c>
      <c r="H367" s="113">
        <v>50.01</v>
      </c>
      <c r="I367" s="114"/>
      <c r="L367" s="110"/>
      <c r="M367" s="115"/>
      <c r="N367" s="116"/>
      <c r="O367" s="116"/>
      <c r="P367" s="116"/>
      <c r="Q367" s="116"/>
      <c r="R367" s="116"/>
      <c r="S367" s="116"/>
      <c r="T367" s="117"/>
      <c r="AT367" s="111" t="s">
        <v>95</v>
      </c>
      <c r="AU367" s="111" t="s">
        <v>44</v>
      </c>
      <c r="AV367" s="7" t="s">
        <v>44</v>
      </c>
      <c r="AW367" s="7" t="s">
        <v>20</v>
      </c>
      <c r="AX367" s="7" t="s">
        <v>41</v>
      </c>
      <c r="AY367" s="111" t="s">
        <v>84</v>
      </c>
    </row>
    <row r="368" spans="2:65" s="7" customFormat="1" ht="22.5" x14ac:dyDescent="0.2">
      <c r="B368" s="110"/>
      <c r="D368" s="107" t="s">
        <v>95</v>
      </c>
      <c r="E368" s="111" t="s">
        <v>0</v>
      </c>
      <c r="F368" s="112" t="s">
        <v>516</v>
      </c>
      <c r="H368" s="113">
        <v>150.4</v>
      </c>
      <c r="I368" s="114"/>
      <c r="L368" s="110"/>
      <c r="M368" s="115"/>
      <c r="N368" s="116"/>
      <c r="O368" s="116"/>
      <c r="P368" s="116"/>
      <c r="Q368" s="116"/>
      <c r="R368" s="116"/>
      <c r="S368" s="116"/>
      <c r="T368" s="117"/>
      <c r="AT368" s="111" t="s">
        <v>95</v>
      </c>
      <c r="AU368" s="111" t="s">
        <v>44</v>
      </c>
      <c r="AV368" s="7" t="s">
        <v>44</v>
      </c>
      <c r="AW368" s="7" t="s">
        <v>20</v>
      </c>
      <c r="AX368" s="7" t="s">
        <v>41</v>
      </c>
      <c r="AY368" s="111" t="s">
        <v>84</v>
      </c>
    </row>
    <row r="369" spans="2:65" s="7" customFormat="1" ht="22.5" x14ac:dyDescent="0.2">
      <c r="B369" s="110"/>
      <c r="D369" s="107" t="s">
        <v>95</v>
      </c>
      <c r="E369" s="111" t="s">
        <v>0</v>
      </c>
      <c r="F369" s="112" t="s">
        <v>517</v>
      </c>
      <c r="H369" s="113">
        <v>23.87</v>
      </c>
      <c r="I369" s="114"/>
      <c r="L369" s="110"/>
      <c r="M369" s="115"/>
      <c r="N369" s="116"/>
      <c r="O369" s="116"/>
      <c r="P369" s="116"/>
      <c r="Q369" s="116"/>
      <c r="R369" s="116"/>
      <c r="S369" s="116"/>
      <c r="T369" s="117"/>
      <c r="AT369" s="111" t="s">
        <v>95</v>
      </c>
      <c r="AU369" s="111" t="s">
        <v>44</v>
      </c>
      <c r="AV369" s="7" t="s">
        <v>44</v>
      </c>
      <c r="AW369" s="7" t="s">
        <v>20</v>
      </c>
      <c r="AX369" s="7" t="s">
        <v>41</v>
      </c>
      <c r="AY369" s="111" t="s">
        <v>84</v>
      </c>
    </row>
    <row r="370" spans="2:65" s="1" customFormat="1" ht="24" customHeight="1" x14ac:dyDescent="0.2">
      <c r="B370" s="93"/>
      <c r="C370" s="94" t="s">
        <v>518</v>
      </c>
      <c r="D370" s="94" t="s">
        <v>86</v>
      </c>
      <c r="E370" s="95" t="s">
        <v>519</v>
      </c>
      <c r="F370" s="96" t="s">
        <v>520</v>
      </c>
      <c r="G370" s="97" t="s">
        <v>192</v>
      </c>
      <c r="H370" s="98">
        <v>13</v>
      </c>
      <c r="I370" s="99"/>
      <c r="J370" s="100">
        <f>ROUND(I370*H370,2)</f>
        <v>0</v>
      </c>
      <c r="K370" s="96" t="s">
        <v>90</v>
      </c>
      <c r="L370" s="18"/>
      <c r="M370" s="101" t="s">
        <v>0</v>
      </c>
      <c r="N370" s="102" t="s">
        <v>28</v>
      </c>
      <c r="O370" s="26"/>
      <c r="P370" s="103">
        <f>O370*H370</f>
        <v>0</v>
      </c>
      <c r="Q370" s="103">
        <v>3.5799999999999998E-3</v>
      </c>
      <c r="R370" s="103">
        <f>Q370*H370</f>
        <v>4.6539999999999998E-2</v>
      </c>
      <c r="S370" s="103">
        <v>0</v>
      </c>
      <c r="T370" s="104">
        <f>S370*H370</f>
        <v>0</v>
      </c>
      <c r="AR370" s="105" t="s">
        <v>168</v>
      </c>
      <c r="AT370" s="105" t="s">
        <v>86</v>
      </c>
      <c r="AU370" s="105" t="s">
        <v>44</v>
      </c>
      <c r="AY370" s="9" t="s">
        <v>84</v>
      </c>
      <c r="BE370" s="106">
        <f>IF(N370="základní",J370,0)</f>
        <v>0</v>
      </c>
      <c r="BF370" s="106">
        <f>IF(N370="snížená",J370,0)</f>
        <v>0</v>
      </c>
      <c r="BG370" s="106">
        <f>IF(N370="zákl. přenesená",J370,0)</f>
        <v>0</v>
      </c>
      <c r="BH370" s="106">
        <f>IF(N370="sníž. přenesená",J370,0)</f>
        <v>0</v>
      </c>
      <c r="BI370" s="106">
        <f>IF(N370="nulová",J370,0)</f>
        <v>0</v>
      </c>
      <c r="BJ370" s="9" t="s">
        <v>42</v>
      </c>
      <c r="BK370" s="106">
        <f>ROUND(I370*H370,2)</f>
        <v>0</v>
      </c>
      <c r="BL370" s="9" t="s">
        <v>168</v>
      </c>
      <c r="BM370" s="105" t="s">
        <v>521</v>
      </c>
    </row>
    <row r="371" spans="2:65" s="1" customFormat="1" ht="29.25" x14ac:dyDescent="0.2">
      <c r="B371" s="18"/>
      <c r="D371" s="107" t="s">
        <v>93</v>
      </c>
      <c r="F371" s="108" t="s">
        <v>522</v>
      </c>
      <c r="I371" s="38"/>
      <c r="L371" s="18"/>
      <c r="M371" s="109"/>
      <c r="N371" s="26"/>
      <c r="O371" s="26"/>
      <c r="P371" s="26"/>
      <c r="Q371" s="26"/>
      <c r="R371" s="26"/>
      <c r="S371" s="26"/>
      <c r="T371" s="27"/>
      <c r="AT371" s="9" t="s">
        <v>93</v>
      </c>
      <c r="AU371" s="9" t="s">
        <v>44</v>
      </c>
    </row>
    <row r="372" spans="2:65" s="7" customFormat="1" ht="22.5" x14ac:dyDescent="0.2">
      <c r="B372" s="110"/>
      <c r="D372" s="107" t="s">
        <v>95</v>
      </c>
      <c r="E372" s="111" t="s">
        <v>0</v>
      </c>
      <c r="F372" s="112" t="s">
        <v>523</v>
      </c>
      <c r="H372" s="113">
        <v>1.25</v>
      </c>
      <c r="I372" s="114"/>
      <c r="L372" s="110"/>
      <c r="M372" s="115"/>
      <c r="N372" s="116"/>
      <c r="O372" s="116"/>
      <c r="P372" s="116"/>
      <c r="Q372" s="116"/>
      <c r="R372" s="116"/>
      <c r="S372" s="116"/>
      <c r="T372" s="117"/>
      <c r="AT372" s="111" t="s">
        <v>95</v>
      </c>
      <c r="AU372" s="111" t="s">
        <v>44</v>
      </c>
      <c r="AV372" s="7" t="s">
        <v>44</v>
      </c>
      <c r="AW372" s="7" t="s">
        <v>20</v>
      </c>
      <c r="AX372" s="7" t="s">
        <v>41</v>
      </c>
      <c r="AY372" s="111" t="s">
        <v>84</v>
      </c>
    </row>
    <row r="373" spans="2:65" s="7" customFormat="1" ht="22.5" x14ac:dyDescent="0.2">
      <c r="B373" s="110"/>
      <c r="D373" s="107" t="s">
        <v>95</v>
      </c>
      <c r="E373" s="111" t="s">
        <v>0</v>
      </c>
      <c r="F373" s="112" t="s">
        <v>524</v>
      </c>
      <c r="H373" s="113">
        <v>1.25</v>
      </c>
      <c r="I373" s="114"/>
      <c r="L373" s="110"/>
      <c r="M373" s="115"/>
      <c r="N373" s="116"/>
      <c r="O373" s="116"/>
      <c r="P373" s="116"/>
      <c r="Q373" s="116"/>
      <c r="R373" s="116"/>
      <c r="S373" s="116"/>
      <c r="T373" s="117"/>
      <c r="AT373" s="111" t="s">
        <v>95</v>
      </c>
      <c r="AU373" s="111" t="s">
        <v>44</v>
      </c>
      <c r="AV373" s="7" t="s">
        <v>44</v>
      </c>
      <c r="AW373" s="7" t="s">
        <v>20</v>
      </c>
      <c r="AX373" s="7" t="s">
        <v>41</v>
      </c>
      <c r="AY373" s="111" t="s">
        <v>84</v>
      </c>
    </row>
    <row r="374" spans="2:65" s="7" customFormat="1" ht="22.5" x14ac:dyDescent="0.2">
      <c r="B374" s="110"/>
      <c r="D374" s="107" t="s">
        <v>95</v>
      </c>
      <c r="E374" s="111" t="s">
        <v>0</v>
      </c>
      <c r="F374" s="112" t="s">
        <v>525</v>
      </c>
      <c r="H374" s="113">
        <v>1.25</v>
      </c>
      <c r="I374" s="114"/>
      <c r="L374" s="110"/>
      <c r="M374" s="115"/>
      <c r="N374" s="116"/>
      <c r="O374" s="116"/>
      <c r="P374" s="116"/>
      <c r="Q374" s="116"/>
      <c r="R374" s="116"/>
      <c r="S374" s="116"/>
      <c r="T374" s="117"/>
      <c r="AT374" s="111" t="s">
        <v>95</v>
      </c>
      <c r="AU374" s="111" t="s">
        <v>44</v>
      </c>
      <c r="AV374" s="7" t="s">
        <v>44</v>
      </c>
      <c r="AW374" s="7" t="s">
        <v>20</v>
      </c>
      <c r="AX374" s="7" t="s">
        <v>41</v>
      </c>
      <c r="AY374" s="111" t="s">
        <v>84</v>
      </c>
    </row>
    <row r="375" spans="2:65" s="7" customFormat="1" ht="22.5" x14ac:dyDescent="0.2">
      <c r="B375" s="110"/>
      <c r="D375" s="107" t="s">
        <v>95</v>
      </c>
      <c r="E375" s="111" t="s">
        <v>0</v>
      </c>
      <c r="F375" s="112" t="s">
        <v>526</v>
      </c>
      <c r="H375" s="113">
        <v>1.25</v>
      </c>
      <c r="I375" s="114"/>
      <c r="L375" s="110"/>
      <c r="M375" s="115"/>
      <c r="N375" s="116"/>
      <c r="O375" s="116"/>
      <c r="P375" s="116"/>
      <c r="Q375" s="116"/>
      <c r="R375" s="116"/>
      <c r="S375" s="116"/>
      <c r="T375" s="117"/>
      <c r="AT375" s="111" t="s">
        <v>95</v>
      </c>
      <c r="AU375" s="111" t="s">
        <v>44</v>
      </c>
      <c r="AV375" s="7" t="s">
        <v>44</v>
      </c>
      <c r="AW375" s="7" t="s">
        <v>20</v>
      </c>
      <c r="AX375" s="7" t="s">
        <v>41</v>
      </c>
      <c r="AY375" s="111" t="s">
        <v>84</v>
      </c>
    </row>
    <row r="376" spans="2:65" s="7" customFormat="1" ht="22.5" x14ac:dyDescent="0.2">
      <c r="B376" s="110"/>
      <c r="D376" s="107" t="s">
        <v>95</v>
      </c>
      <c r="E376" s="111" t="s">
        <v>0</v>
      </c>
      <c r="F376" s="112" t="s">
        <v>527</v>
      </c>
      <c r="H376" s="113">
        <v>1.25</v>
      </c>
      <c r="I376" s="114"/>
      <c r="L376" s="110"/>
      <c r="M376" s="115"/>
      <c r="N376" s="116"/>
      <c r="O376" s="116"/>
      <c r="P376" s="116"/>
      <c r="Q376" s="116"/>
      <c r="R376" s="116"/>
      <c r="S376" s="116"/>
      <c r="T376" s="117"/>
      <c r="AT376" s="111" t="s">
        <v>95</v>
      </c>
      <c r="AU376" s="111" t="s">
        <v>44</v>
      </c>
      <c r="AV376" s="7" t="s">
        <v>44</v>
      </c>
      <c r="AW376" s="7" t="s">
        <v>20</v>
      </c>
      <c r="AX376" s="7" t="s">
        <v>41</v>
      </c>
      <c r="AY376" s="111" t="s">
        <v>84</v>
      </c>
    </row>
    <row r="377" spans="2:65" s="7" customFormat="1" ht="22.5" x14ac:dyDescent="0.2">
      <c r="B377" s="110"/>
      <c r="D377" s="107" t="s">
        <v>95</v>
      </c>
      <c r="E377" s="111" t="s">
        <v>0</v>
      </c>
      <c r="F377" s="112" t="s">
        <v>528</v>
      </c>
      <c r="H377" s="113">
        <v>2.25</v>
      </c>
      <c r="I377" s="114"/>
      <c r="L377" s="110"/>
      <c r="M377" s="115"/>
      <c r="N377" s="116"/>
      <c r="O377" s="116"/>
      <c r="P377" s="116"/>
      <c r="Q377" s="116"/>
      <c r="R377" s="116"/>
      <c r="S377" s="116"/>
      <c r="T377" s="117"/>
      <c r="AT377" s="111" t="s">
        <v>95</v>
      </c>
      <c r="AU377" s="111" t="s">
        <v>44</v>
      </c>
      <c r="AV377" s="7" t="s">
        <v>44</v>
      </c>
      <c r="AW377" s="7" t="s">
        <v>20</v>
      </c>
      <c r="AX377" s="7" t="s">
        <v>41</v>
      </c>
      <c r="AY377" s="111" t="s">
        <v>84</v>
      </c>
    </row>
    <row r="378" spans="2:65" s="7" customFormat="1" ht="22.5" x14ac:dyDescent="0.2">
      <c r="B378" s="110"/>
      <c r="D378" s="107" t="s">
        <v>95</v>
      </c>
      <c r="E378" s="111" t="s">
        <v>0</v>
      </c>
      <c r="F378" s="112" t="s">
        <v>529</v>
      </c>
      <c r="H378" s="113">
        <v>2.25</v>
      </c>
      <c r="I378" s="114"/>
      <c r="L378" s="110"/>
      <c r="M378" s="115"/>
      <c r="N378" s="116"/>
      <c r="O378" s="116"/>
      <c r="P378" s="116"/>
      <c r="Q378" s="116"/>
      <c r="R378" s="116"/>
      <c r="S378" s="116"/>
      <c r="T378" s="117"/>
      <c r="AT378" s="111" t="s">
        <v>95</v>
      </c>
      <c r="AU378" s="111" t="s">
        <v>44</v>
      </c>
      <c r="AV378" s="7" t="s">
        <v>44</v>
      </c>
      <c r="AW378" s="7" t="s">
        <v>20</v>
      </c>
      <c r="AX378" s="7" t="s">
        <v>41</v>
      </c>
      <c r="AY378" s="111" t="s">
        <v>84</v>
      </c>
    </row>
    <row r="379" spans="2:65" s="7" customFormat="1" ht="22.5" x14ac:dyDescent="0.2">
      <c r="B379" s="110"/>
      <c r="D379" s="107" t="s">
        <v>95</v>
      </c>
      <c r="E379" s="111" t="s">
        <v>0</v>
      </c>
      <c r="F379" s="112" t="s">
        <v>530</v>
      </c>
      <c r="H379" s="113">
        <v>2.25</v>
      </c>
      <c r="I379" s="114"/>
      <c r="L379" s="110"/>
      <c r="M379" s="115"/>
      <c r="N379" s="116"/>
      <c r="O379" s="116"/>
      <c r="P379" s="116"/>
      <c r="Q379" s="116"/>
      <c r="R379" s="116"/>
      <c r="S379" s="116"/>
      <c r="T379" s="117"/>
      <c r="AT379" s="111" t="s">
        <v>95</v>
      </c>
      <c r="AU379" s="111" t="s">
        <v>44</v>
      </c>
      <c r="AV379" s="7" t="s">
        <v>44</v>
      </c>
      <c r="AW379" s="7" t="s">
        <v>20</v>
      </c>
      <c r="AX379" s="7" t="s">
        <v>41</v>
      </c>
      <c r="AY379" s="111" t="s">
        <v>84</v>
      </c>
    </row>
    <row r="380" spans="2:65" s="8" customFormat="1" x14ac:dyDescent="0.2">
      <c r="B380" s="129"/>
      <c r="D380" s="107" t="s">
        <v>95</v>
      </c>
      <c r="E380" s="130" t="s">
        <v>0</v>
      </c>
      <c r="F380" s="131" t="s">
        <v>475</v>
      </c>
      <c r="H380" s="132">
        <v>13</v>
      </c>
      <c r="I380" s="133"/>
      <c r="L380" s="129"/>
      <c r="M380" s="134"/>
      <c r="N380" s="135"/>
      <c r="O380" s="135"/>
      <c r="P380" s="135"/>
      <c r="Q380" s="135"/>
      <c r="R380" s="135"/>
      <c r="S380" s="135"/>
      <c r="T380" s="136"/>
      <c r="AT380" s="130" t="s">
        <v>95</v>
      </c>
      <c r="AU380" s="130" t="s">
        <v>44</v>
      </c>
      <c r="AV380" s="8" t="s">
        <v>91</v>
      </c>
      <c r="AW380" s="8" t="s">
        <v>20</v>
      </c>
      <c r="AX380" s="8" t="s">
        <v>42</v>
      </c>
      <c r="AY380" s="130" t="s">
        <v>84</v>
      </c>
    </row>
    <row r="381" spans="2:65" s="1" customFormat="1" ht="24" customHeight="1" x14ac:dyDescent="0.2">
      <c r="B381" s="93"/>
      <c r="C381" s="94" t="s">
        <v>531</v>
      </c>
      <c r="D381" s="94" t="s">
        <v>86</v>
      </c>
      <c r="E381" s="95" t="s">
        <v>532</v>
      </c>
      <c r="F381" s="96" t="s">
        <v>533</v>
      </c>
      <c r="G381" s="97" t="s">
        <v>192</v>
      </c>
      <c r="H381" s="98">
        <v>57.75</v>
      </c>
      <c r="I381" s="99"/>
      <c r="J381" s="100">
        <f>ROUND(I381*H381,2)</f>
        <v>0</v>
      </c>
      <c r="K381" s="96" t="s">
        <v>90</v>
      </c>
      <c r="L381" s="18"/>
      <c r="M381" s="101" t="s">
        <v>0</v>
      </c>
      <c r="N381" s="102" t="s">
        <v>28</v>
      </c>
      <c r="O381" s="26"/>
      <c r="P381" s="103">
        <f>O381*H381</f>
        <v>0</v>
      </c>
      <c r="Q381" s="103">
        <v>4.2900000000000004E-3</v>
      </c>
      <c r="R381" s="103">
        <f>Q381*H381</f>
        <v>0.24774750000000004</v>
      </c>
      <c r="S381" s="103">
        <v>0</v>
      </c>
      <c r="T381" s="104">
        <f>S381*H381</f>
        <v>0</v>
      </c>
      <c r="AR381" s="105" t="s">
        <v>168</v>
      </c>
      <c r="AT381" s="105" t="s">
        <v>86</v>
      </c>
      <c r="AU381" s="105" t="s">
        <v>44</v>
      </c>
      <c r="AY381" s="9" t="s">
        <v>84</v>
      </c>
      <c r="BE381" s="106">
        <f>IF(N381="základní",J381,0)</f>
        <v>0</v>
      </c>
      <c r="BF381" s="106">
        <f>IF(N381="snížená",J381,0)</f>
        <v>0</v>
      </c>
      <c r="BG381" s="106">
        <f>IF(N381="zákl. přenesená",J381,0)</f>
        <v>0</v>
      </c>
      <c r="BH381" s="106">
        <f>IF(N381="sníž. přenesená",J381,0)</f>
        <v>0</v>
      </c>
      <c r="BI381" s="106">
        <f>IF(N381="nulová",J381,0)</f>
        <v>0</v>
      </c>
      <c r="BJ381" s="9" t="s">
        <v>42</v>
      </c>
      <c r="BK381" s="106">
        <f>ROUND(I381*H381,2)</f>
        <v>0</v>
      </c>
      <c r="BL381" s="9" t="s">
        <v>168</v>
      </c>
      <c r="BM381" s="105" t="s">
        <v>534</v>
      </c>
    </row>
    <row r="382" spans="2:65" s="1" customFormat="1" ht="29.25" x14ac:dyDescent="0.2">
      <c r="B382" s="18"/>
      <c r="D382" s="107" t="s">
        <v>93</v>
      </c>
      <c r="F382" s="108" t="s">
        <v>535</v>
      </c>
      <c r="I382" s="38"/>
      <c r="L382" s="18"/>
      <c r="M382" s="109"/>
      <c r="N382" s="26"/>
      <c r="O382" s="26"/>
      <c r="P382" s="26"/>
      <c r="Q382" s="26"/>
      <c r="R382" s="26"/>
      <c r="S382" s="26"/>
      <c r="T382" s="27"/>
      <c r="AT382" s="9" t="s">
        <v>93</v>
      </c>
      <c r="AU382" s="9" t="s">
        <v>44</v>
      </c>
    </row>
    <row r="383" spans="2:65" s="7" customFormat="1" x14ac:dyDescent="0.2">
      <c r="B383" s="110"/>
      <c r="D383" s="107" t="s">
        <v>95</v>
      </c>
      <c r="E383" s="111" t="s">
        <v>0</v>
      </c>
      <c r="F383" s="112" t="s">
        <v>536</v>
      </c>
      <c r="H383" s="113">
        <v>1.1000000000000001</v>
      </c>
      <c r="I383" s="114"/>
      <c r="L383" s="110"/>
      <c r="M383" s="115"/>
      <c r="N383" s="116"/>
      <c r="O383" s="116"/>
      <c r="P383" s="116"/>
      <c r="Q383" s="116"/>
      <c r="R383" s="116"/>
      <c r="S383" s="116"/>
      <c r="T383" s="117"/>
      <c r="AT383" s="111" t="s">
        <v>95</v>
      </c>
      <c r="AU383" s="111" t="s">
        <v>44</v>
      </c>
      <c r="AV383" s="7" t="s">
        <v>44</v>
      </c>
      <c r="AW383" s="7" t="s">
        <v>20</v>
      </c>
      <c r="AX383" s="7" t="s">
        <v>41</v>
      </c>
      <c r="AY383" s="111" t="s">
        <v>84</v>
      </c>
    </row>
    <row r="384" spans="2:65" s="7" customFormat="1" x14ac:dyDescent="0.2">
      <c r="B384" s="110"/>
      <c r="D384" s="107" t="s">
        <v>95</v>
      </c>
      <c r="E384" s="111" t="s">
        <v>0</v>
      </c>
      <c r="F384" s="112" t="s">
        <v>537</v>
      </c>
      <c r="H384" s="113">
        <v>0.9</v>
      </c>
      <c r="I384" s="114"/>
      <c r="L384" s="110"/>
      <c r="M384" s="115"/>
      <c r="N384" s="116"/>
      <c r="O384" s="116"/>
      <c r="P384" s="116"/>
      <c r="Q384" s="116"/>
      <c r="R384" s="116"/>
      <c r="S384" s="116"/>
      <c r="T384" s="117"/>
      <c r="AT384" s="111" t="s">
        <v>95</v>
      </c>
      <c r="AU384" s="111" t="s">
        <v>44</v>
      </c>
      <c r="AV384" s="7" t="s">
        <v>44</v>
      </c>
      <c r="AW384" s="7" t="s">
        <v>20</v>
      </c>
      <c r="AX384" s="7" t="s">
        <v>41</v>
      </c>
      <c r="AY384" s="111" t="s">
        <v>84</v>
      </c>
    </row>
    <row r="385" spans="2:51" s="7" customFormat="1" x14ac:dyDescent="0.2">
      <c r="B385" s="110"/>
      <c r="D385" s="107" t="s">
        <v>95</v>
      </c>
      <c r="E385" s="111" t="s">
        <v>0</v>
      </c>
      <c r="F385" s="112" t="s">
        <v>538</v>
      </c>
      <c r="H385" s="113">
        <v>1.1000000000000001</v>
      </c>
      <c r="I385" s="114"/>
      <c r="L385" s="110"/>
      <c r="M385" s="115"/>
      <c r="N385" s="116"/>
      <c r="O385" s="116"/>
      <c r="P385" s="116"/>
      <c r="Q385" s="116"/>
      <c r="R385" s="116"/>
      <c r="S385" s="116"/>
      <c r="T385" s="117"/>
      <c r="AT385" s="111" t="s">
        <v>95</v>
      </c>
      <c r="AU385" s="111" t="s">
        <v>44</v>
      </c>
      <c r="AV385" s="7" t="s">
        <v>44</v>
      </c>
      <c r="AW385" s="7" t="s">
        <v>20</v>
      </c>
      <c r="AX385" s="7" t="s">
        <v>41</v>
      </c>
      <c r="AY385" s="111" t="s">
        <v>84</v>
      </c>
    </row>
    <row r="386" spans="2:51" s="7" customFormat="1" x14ac:dyDescent="0.2">
      <c r="B386" s="110"/>
      <c r="D386" s="107" t="s">
        <v>95</v>
      </c>
      <c r="E386" s="111" t="s">
        <v>0</v>
      </c>
      <c r="F386" s="112" t="s">
        <v>539</v>
      </c>
      <c r="H386" s="113">
        <v>1.1000000000000001</v>
      </c>
      <c r="I386" s="114"/>
      <c r="L386" s="110"/>
      <c r="M386" s="115"/>
      <c r="N386" s="116"/>
      <c r="O386" s="116"/>
      <c r="P386" s="116"/>
      <c r="Q386" s="116"/>
      <c r="R386" s="116"/>
      <c r="S386" s="116"/>
      <c r="T386" s="117"/>
      <c r="AT386" s="111" t="s">
        <v>95</v>
      </c>
      <c r="AU386" s="111" t="s">
        <v>44</v>
      </c>
      <c r="AV386" s="7" t="s">
        <v>44</v>
      </c>
      <c r="AW386" s="7" t="s">
        <v>20</v>
      </c>
      <c r="AX386" s="7" t="s">
        <v>41</v>
      </c>
      <c r="AY386" s="111" t="s">
        <v>84</v>
      </c>
    </row>
    <row r="387" spans="2:51" s="7" customFormat="1" x14ac:dyDescent="0.2">
      <c r="B387" s="110"/>
      <c r="D387" s="107" t="s">
        <v>95</v>
      </c>
      <c r="E387" s="111" t="s">
        <v>0</v>
      </c>
      <c r="F387" s="112" t="s">
        <v>540</v>
      </c>
      <c r="H387" s="113">
        <v>1.3</v>
      </c>
      <c r="I387" s="114"/>
      <c r="L387" s="110"/>
      <c r="M387" s="115"/>
      <c r="N387" s="116"/>
      <c r="O387" s="116"/>
      <c r="P387" s="116"/>
      <c r="Q387" s="116"/>
      <c r="R387" s="116"/>
      <c r="S387" s="116"/>
      <c r="T387" s="117"/>
      <c r="AT387" s="111" t="s">
        <v>95</v>
      </c>
      <c r="AU387" s="111" t="s">
        <v>44</v>
      </c>
      <c r="AV387" s="7" t="s">
        <v>44</v>
      </c>
      <c r="AW387" s="7" t="s">
        <v>20</v>
      </c>
      <c r="AX387" s="7" t="s">
        <v>41</v>
      </c>
      <c r="AY387" s="111" t="s">
        <v>84</v>
      </c>
    </row>
    <row r="388" spans="2:51" s="7" customFormat="1" ht="22.5" x14ac:dyDescent="0.2">
      <c r="B388" s="110"/>
      <c r="D388" s="107" t="s">
        <v>95</v>
      </c>
      <c r="E388" s="111" t="s">
        <v>0</v>
      </c>
      <c r="F388" s="112" t="s">
        <v>541</v>
      </c>
      <c r="H388" s="113">
        <v>1.1599999999999999</v>
      </c>
      <c r="I388" s="114"/>
      <c r="L388" s="110"/>
      <c r="M388" s="115"/>
      <c r="N388" s="116"/>
      <c r="O388" s="116"/>
      <c r="P388" s="116"/>
      <c r="Q388" s="116"/>
      <c r="R388" s="116"/>
      <c r="S388" s="116"/>
      <c r="T388" s="117"/>
      <c r="AT388" s="111" t="s">
        <v>95</v>
      </c>
      <c r="AU388" s="111" t="s">
        <v>44</v>
      </c>
      <c r="AV388" s="7" t="s">
        <v>44</v>
      </c>
      <c r="AW388" s="7" t="s">
        <v>20</v>
      </c>
      <c r="AX388" s="7" t="s">
        <v>41</v>
      </c>
      <c r="AY388" s="111" t="s">
        <v>84</v>
      </c>
    </row>
    <row r="389" spans="2:51" s="7" customFormat="1" ht="22.5" x14ac:dyDescent="0.2">
      <c r="B389" s="110"/>
      <c r="D389" s="107" t="s">
        <v>95</v>
      </c>
      <c r="E389" s="111" t="s">
        <v>0</v>
      </c>
      <c r="F389" s="112" t="s">
        <v>542</v>
      </c>
      <c r="H389" s="113">
        <v>1.1599999999999999</v>
      </c>
      <c r="I389" s="114"/>
      <c r="L389" s="110"/>
      <c r="M389" s="115"/>
      <c r="N389" s="116"/>
      <c r="O389" s="116"/>
      <c r="P389" s="116"/>
      <c r="Q389" s="116"/>
      <c r="R389" s="116"/>
      <c r="S389" s="116"/>
      <c r="T389" s="117"/>
      <c r="AT389" s="111" t="s">
        <v>95</v>
      </c>
      <c r="AU389" s="111" t="s">
        <v>44</v>
      </c>
      <c r="AV389" s="7" t="s">
        <v>44</v>
      </c>
      <c r="AW389" s="7" t="s">
        <v>20</v>
      </c>
      <c r="AX389" s="7" t="s">
        <v>41</v>
      </c>
      <c r="AY389" s="111" t="s">
        <v>84</v>
      </c>
    </row>
    <row r="390" spans="2:51" s="7" customFormat="1" ht="22.5" x14ac:dyDescent="0.2">
      <c r="B390" s="110"/>
      <c r="D390" s="107" t="s">
        <v>95</v>
      </c>
      <c r="E390" s="111" t="s">
        <v>0</v>
      </c>
      <c r="F390" s="112" t="s">
        <v>543</v>
      </c>
      <c r="H390" s="113">
        <v>1.1599999999999999</v>
      </c>
      <c r="I390" s="114"/>
      <c r="L390" s="110"/>
      <c r="M390" s="115"/>
      <c r="N390" s="116"/>
      <c r="O390" s="116"/>
      <c r="P390" s="116"/>
      <c r="Q390" s="116"/>
      <c r="R390" s="116"/>
      <c r="S390" s="116"/>
      <c r="T390" s="117"/>
      <c r="AT390" s="111" t="s">
        <v>95</v>
      </c>
      <c r="AU390" s="111" t="s">
        <v>44</v>
      </c>
      <c r="AV390" s="7" t="s">
        <v>44</v>
      </c>
      <c r="AW390" s="7" t="s">
        <v>20</v>
      </c>
      <c r="AX390" s="7" t="s">
        <v>41</v>
      </c>
      <c r="AY390" s="111" t="s">
        <v>84</v>
      </c>
    </row>
    <row r="391" spans="2:51" s="7" customFormat="1" ht="22.5" x14ac:dyDescent="0.2">
      <c r="B391" s="110"/>
      <c r="D391" s="107" t="s">
        <v>95</v>
      </c>
      <c r="E391" s="111" t="s">
        <v>0</v>
      </c>
      <c r="F391" s="112" t="s">
        <v>544</v>
      </c>
      <c r="H391" s="113">
        <v>1.1599999999999999</v>
      </c>
      <c r="I391" s="114"/>
      <c r="L391" s="110"/>
      <c r="M391" s="115"/>
      <c r="N391" s="116"/>
      <c r="O391" s="116"/>
      <c r="P391" s="116"/>
      <c r="Q391" s="116"/>
      <c r="R391" s="116"/>
      <c r="S391" s="116"/>
      <c r="T391" s="117"/>
      <c r="AT391" s="111" t="s">
        <v>95</v>
      </c>
      <c r="AU391" s="111" t="s">
        <v>44</v>
      </c>
      <c r="AV391" s="7" t="s">
        <v>44</v>
      </c>
      <c r="AW391" s="7" t="s">
        <v>20</v>
      </c>
      <c r="AX391" s="7" t="s">
        <v>41</v>
      </c>
      <c r="AY391" s="111" t="s">
        <v>84</v>
      </c>
    </row>
    <row r="392" spans="2:51" s="7" customFormat="1" ht="22.5" x14ac:dyDescent="0.2">
      <c r="B392" s="110"/>
      <c r="D392" s="107" t="s">
        <v>95</v>
      </c>
      <c r="E392" s="111" t="s">
        <v>0</v>
      </c>
      <c r="F392" s="112" t="s">
        <v>545</v>
      </c>
      <c r="H392" s="113">
        <v>1.1599999999999999</v>
      </c>
      <c r="I392" s="114"/>
      <c r="L392" s="110"/>
      <c r="M392" s="115"/>
      <c r="N392" s="116"/>
      <c r="O392" s="116"/>
      <c r="P392" s="116"/>
      <c r="Q392" s="116"/>
      <c r="R392" s="116"/>
      <c r="S392" s="116"/>
      <c r="T392" s="117"/>
      <c r="AT392" s="111" t="s">
        <v>95</v>
      </c>
      <c r="AU392" s="111" t="s">
        <v>44</v>
      </c>
      <c r="AV392" s="7" t="s">
        <v>44</v>
      </c>
      <c r="AW392" s="7" t="s">
        <v>20</v>
      </c>
      <c r="AX392" s="7" t="s">
        <v>41</v>
      </c>
      <c r="AY392" s="111" t="s">
        <v>84</v>
      </c>
    </row>
    <row r="393" spans="2:51" s="7" customFormat="1" ht="22.5" x14ac:dyDescent="0.2">
      <c r="B393" s="110"/>
      <c r="D393" s="107" t="s">
        <v>95</v>
      </c>
      <c r="E393" s="111" t="s">
        <v>0</v>
      </c>
      <c r="F393" s="112" t="s">
        <v>546</v>
      </c>
      <c r="H393" s="113">
        <v>1.1599999999999999</v>
      </c>
      <c r="I393" s="114"/>
      <c r="L393" s="110"/>
      <c r="M393" s="115"/>
      <c r="N393" s="116"/>
      <c r="O393" s="116"/>
      <c r="P393" s="116"/>
      <c r="Q393" s="116"/>
      <c r="R393" s="116"/>
      <c r="S393" s="116"/>
      <c r="T393" s="117"/>
      <c r="AT393" s="111" t="s">
        <v>95</v>
      </c>
      <c r="AU393" s="111" t="s">
        <v>44</v>
      </c>
      <c r="AV393" s="7" t="s">
        <v>44</v>
      </c>
      <c r="AW393" s="7" t="s">
        <v>20</v>
      </c>
      <c r="AX393" s="7" t="s">
        <v>41</v>
      </c>
      <c r="AY393" s="111" t="s">
        <v>84</v>
      </c>
    </row>
    <row r="394" spans="2:51" s="7" customFormat="1" ht="22.5" x14ac:dyDescent="0.2">
      <c r="B394" s="110"/>
      <c r="D394" s="107" t="s">
        <v>95</v>
      </c>
      <c r="E394" s="111" t="s">
        <v>0</v>
      </c>
      <c r="F394" s="112" t="s">
        <v>547</v>
      </c>
      <c r="H394" s="113">
        <v>1.1599999999999999</v>
      </c>
      <c r="I394" s="114"/>
      <c r="L394" s="110"/>
      <c r="M394" s="115"/>
      <c r="N394" s="116"/>
      <c r="O394" s="116"/>
      <c r="P394" s="116"/>
      <c r="Q394" s="116"/>
      <c r="R394" s="116"/>
      <c r="S394" s="116"/>
      <c r="T394" s="117"/>
      <c r="AT394" s="111" t="s">
        <v>95</v>
      </c>
      <c r="AU394" s="111" t="s">
        <v>44</v>
      </c>
      <c r="AV394" s="7" t="s">
        <v>44</v>
      </c>
      <c r="AW394" s="7" t="s">
        <v>20</v>
      </c>
      <c r="AX394" s="7" t="s">
        <v>41</v>
      </c>
      <c r="AY394" s="111" t="s">
        <v>84</v>
      </c>
    </row>
    <row r="395" spans="2:51" s="7" customFormat="1" ht="22.5" x14ac:dyDescent="0.2">
      <c r="B395" s="110"/>
      <c r="D395" s="107" t="s">
        <v>95</v>
      </c>
      <c r="E395" s="111" t="s">
        <v>0</v>
      </c>
      <c r="F395" s="112" t="s">
        <v>548</v>
      </c>
      <c r="H395" s="113">
        <v>1.1599999999999999</v>
      </c>
      <c r="I395" s="114"/>
      <c r="L395" s="110"/>
      <c r="M395" s="115"/>
      <c r="N395" s="116"/>
      <c r="O395" s="116"/>
      <c r="P395" s="116"/>
      <c r="Q395" s="116"/>
      <c r="R395" s="116"/>
      <c r="S395" s="116"/>
      <c r="T395" s="117"/>
      <c r="AT395" s="111" t="s">
        <v>95</v>
      </c>
      <c r="AU395" s="111" t="s">
        <v>44</v>
      </c>
      <c r="AV395" s="7" t="s">
        <v>44</v>
      </c>
      <c r="AW395" s="7" t="s">
        <v>20</v>
      </c>
      <c r="AX395" s="7" t="s">
        <v>41</v>
      </c>
      <c r="AY395" s="111" t="s">
        <v>84</v>
      </c>
    </row>
    <row r="396" spans="2:51" s="7" customFormat="1" ht="22.5" x14ac:dyDescent="0.2">
      <c r="B396" s="110"/>
      <c r="D396" s="107" t="s">
        <v>95</v>
      </c>
      <c r="E396" s="111" t="s">
        <v>0</v>
      </c>
      <c r="F396" s="112" t="s">
        <v>549</v>
      </c>
      <c r="H396" s="113">
        <v>1.1599999999999999</v>
      </c>
      <c r="I396" s="114"/>
      <c r="L396" s="110"/>
      <c r="M396" s="115"/>
      <c r="N396" s="116"/>
      <c r="O396" s="116"/>
      <c r="P396" s="116"/>
      <c r="Q396" s="116"/>
      <c r="R396" s="116"/>
      <c r="S396" s="116"/>
      <c r="T396" s="117"/>
      <c r="AT396" s="111" t="s">
        <v>95</v>
      </c>
      <c r="AU396" s="111" t="s">
        <v>44</v>
      </c>
      <c r="AV396" s="7" t="s">
        <v>44</v>
      </c>
      <c r="AW396" s="7" t="s">
        <v>20</v>
      </c>
      <c r="AX396" s="7" t="s">
        <v>41</v>
      </c>
      <c r="AY396" s="111" t="s">
        <v>84</v>
      </c>
    </row>
    <row r="397" spans="2:51" s="7" customFormat="1" ht="22.5" x14ac:dyDescent="0.2">
      <c r="B397" s="110"/>
      <c r="D397" s="107" t="s">
        <v>95</v>
      </c>
      <c r="E397" s="111" t="s">
        <v>0</v>
      </c>
      <c r="F397" s="112" t="s">
        <v>550</v>
      </c>
      <c r="H397" s="113">
        <v>1.25</v>
      </c>
      <c r="I397" s="114"/>
      <c r="L397" s="110"/>
      <c r="M397" s="115"/>
      <c r="N397" s="116"/>
      <c r="O397" s="116"/>
      <c r="P397" s="116"/>
      <c r="Q397" s="116"/>
      <c r="R397" s="116"/>
      <c r="S397" s="116"/>
      <c r="T397" s="117"/>
      <c r="AT397" s="111" t="s">
        <v>95</v>
      </c>
      <c r="AU397" s="111" t="s">
        <v>44</v>
      </c>
      <c r="AV397" s="7" t="s">
        <v>44</v>
      </c>
      <c r="AW397" s="7" t="s">
        <v>20</v>
      </c>
      <c r="AX397" s="7" t="s">
        <v>41</v>
      </c>
      <c r="AY397" s="111" t="s">
        <v>84</v>
      </c>
    </row>
    <row r="398" spans="2:51" s="7" customFormat="1" ht="22.5" x14ac:dyDescent="0.2">
      <c r="B398" s="110"/>
      <c r="D398" s="107" t="s">
        <v>95</v>
      </c>
      <c r="E398" s="111" t="s">
        <v>0</v>
      </c>
      <c r="F398" s="112" t="s">
        <v>551</v>
      </c>
      <c r="H398" s="113">
        <v>1.25</v>
      </c>
      <c r="I398" s="114"/>
      <c r="L398" s="110"/>
      <c r="M398" s="115"/>
      <c r="N398" s="116"/>
      <c r="O398" s="116"/>
      <c r="P398" s="116"/>
      <c r="Q398" s="116"/>
      <c r="R398" s="116"/>
      <c r="S398" s="116"/>
      <c r="T398" s="117"/>
      <c r="AT398" s="111" t="s">
        <v>95</v>
      </c>
      <c r="AU398" s="111" t="s">
        <v>44</v>
      </c>
      <c r="AV398" s="7" t="s">
        <v>44</v>
      </c>
      <c r="AW398" s="7" t="s">
        <v>20</v>
      </c>
      <c r="AX398" s="7" t="s">
        <v>41</v>
      </c>
      <c r="AY398" s="111" t="s">
        <v>84</v>
      </c>
    </row>
    <row r="399" spans="2:51" s="7" customFormat="1" ht="22.5" x14ac:dyDescent="0.2">
      <c r="B399" s="110"/>
      <c r="D399" s="107" t="s">
        <v>95</v>
      </c>
      <c r="E399" s="111" t="s">
        <v>0</v>
      </c>
      <c r="F399" s="112" t="s">
        <v>552</v>
      </c>
      <c r="H399" s="113">
        <v>3.85</v>
      </c>
      <c r="I399" s="114"/>
      <c r="L399" s="110"/>
      <c r="M399" s="115"/>
      <c r="N399" s="116"/>
      <c r="O399" s="116"/>
      <c r="P399" s="116"/>
      <c r="Q399" s="116"/>
      <c r="R399" s="116"/>
      <c r="S399" s="116"/>
      <c r="T399" s="117"/>
      <c r="AT399" s="111" t="s">
        <v>95</v>
      </c>
      <c r="AU399" s="111" t="s">
        <v>44</v>
      </c>
      <c r="AV399" s="7" t="s">
        <v>44</v>
      </c>
      <c r="AW399" s="7" t="s">
        <v>20</v>
      </c>
      <c r="AX399" s="7" t="s">
        <v>41</v>
      </c>
      <c r="AY399" s="111" t="s">
        <v>84</v>
      </c>
    </row>
    <row r="400" spans="2:51" s="7" customFormat="1" ht="22.5" x14ac:dyDescent="0.2">
      <c r="B400" s="110"/>
      <c r="D400" s="107" t="s">
        <v>95</v>
      </c>
      <c r="E400" s="111" t="s">
        <v>0</v>
      </c>
      <c r="F400" s="112" t="s">
        <v>553</v>
      </c>
      <c r="H400" s="113">
        <v>1.25</v>
      </c>
      <c r="I400" s="114"/>
      <c r="L400" s="110"/>
      <c r="M400" s="115"/>
      <c r="N400" s="116"/>
      <c r="O400" s="116"/>
      <c r="P400" s="116"/>
      <c r="Q400" s="116"/>
      <c r="R400" s="116"/>
      <c r="S400" s="116"/>
      <c r="T400" s="117"/>
      <c r="AT400" s="111" t="s">
        <v>95</v>
      </c>
      <c r="AU400" s="111" t="s">
        <v>44</v>
      </c>
      <c r="AV400" s="7" t="s">
        <v>44</v>
      </c>
      <c r="AW400" s="7" t="s">
        <v>20</v>
      </c>
      <c r="AX400" s="7" t="s">
        <v>41</v>
      </c>
      <c r="AY400" s="111" t="s">
        <v>84</v>
      </c>
    </row>
    <row r="401" spans="2:51" s="7" customFormat="1" ht="22.5" x14ac:dyDescent="0.2">
      <c r="B401" s="110"/>
      <c r="D401" s="107" t="s">
        <v>95</v>
      </c>
      <c r="E401" s="111" t="s">
        <v>0</v>
      </c>
      <c r="F401" s="112" t="s">
        <v>554</v>
      </c>
      <c r="H401" s="113">
        <v>1.25</v>
      </c>
      <c r="I401" s="114"/>
      <c r="L401" s="110"/>
      <c r="M401" s="115"/>
      <c r="N401" s="116"/>
      <c r="O401" s="116"/>
      <c r="P401" s="116"/>
      <c r="Q401" s="116"/>
      <c r="R401" s="116"/>
      <c r="S401" s="116"/>
      <c r="T401" s="117"/>
      <c r="AT401" s="111" t="s">
        <v>95</v>
      </c>
      <c r="AU401" s="111" t="s">
        <v>44</v>
      </c>
      <c r="AV401" s="7" t="s">
        <v>44</v>
      </c>
      <c r="AW401" s="7" t="s">
        <v>20</v>
      </c>
      <c r="AX401" s="7" t="s">
        <v>41</v>
      </c>
      <c r="AY401" s="111" t="s">
        <v>84</v>
      </c>
    </row>
    <row r="402" spans="2:51" s="7" customFormat="1" ht="22.5" x14ac:dyDescent="0.2">
      <c r="B402" s="110"/>
      <c r="D402" s="107" t="s">
        <v>95</v>
      </c>
      <c r="E402" s="111" t="s">
        <v>0</v>
      </c>
      <c r="F402" s="112" t="s">
        <v>555</v>
      </c>
      <c r="H402" s="113">
        <v>1.25</v>
      </c>
      <c r="I402" s="114"/>
      <c r="L402" s="110"/>
      <c r="M402" s="115"/>
      <c r="N402" s="116"/>
      <c r="O402" s="116"/>
      <c r="P402" s="116"/>
      <c r="Q402" s="116"/>
      <c r="R402" s="116"/>
      <c r="S402" s="116"/>
      <c r="T402" s="117"/>
      <c r="AT402" s="111" t="s">
        <v>95</v>
      </c>
      <c r="AU402" s="111" t="s">
        <v>44</v>
      </c>
      <c r="AV402" s="7" t="s">
        <v>44</v>
      </c>
      <c r="AW402" s="7" t="s">
        <v>20</v>
      </c>
      <c r="AX402" s="7" t="s">
        <v>41</v>
      </c>
      <c r="AY402" s="111" t="s">
        <v>84</v>
      </c>
    </row>
    <row r="403" spans="2:51" s="7" customFormat="1" ht="22.5" x14ac:dyDescent="0.2">
      <c r="B403" s="110"/>
      <c r="D403" s="107" t="s">
        <v>95</v>
      </c>
      <c r="E403" s="111" t="s">
        <v>0</v>
      </c>
      <c r="F403" s="112" t="s">
        <v>556</v>
      </c>
      <c r="H403" s="113">
        <v>1.25</v>
      </c>
      <c r="I403" s="114"/>
      <c r="L403" s="110"/>
      <c r="M403" s="115"/>
      <c r="N403" s="116"/>
      <c r="O403" s="116"/>
      <c r="P403" s="116"/>
      <c r="Q403" s="116"/>
      <c r="R403" s="116"/>
      <c r="S403" s="116"/>
      <c r="T403" s="117"/>
      <c r="AT403" s="111" t="s">
        <v>95</v>
      </c>
      <c r="AU403" s="111" t="s">
        <v>44</v>
      </c>
      <c r="AV403" s="7" t="s">
        <v>44</v>
      </c>
      <c r="AW403" s="7" t="s">
        <v>20</v>
      </c>
      <c r="AX403" s="7" t="s">
        <v>41</v>
      </c>
      <c r="AY403" s="111" t="s">
        <v>84</v>
      </c>
    </row>
    <row r="404" spans="2:51" s="7" customFormat="1" ht="22.5" x14ac:dyDescent="0.2">
      <c r="B404" s="110"/>
      <c r="D404" s="107" t="s">
        <v>95</v>
      </c>
      <c r="E404" s="111" t="s">
        <v>0</v>
      </c>
      <c r="F404" s="112" t="s">
        <v>557</v>
      </c>
      <c r="H404" s="113">
        <v>1.25</v>
      </c>
      <c r="I404" s="114"/>
      <c r="L404" s="110"/>
      <c r="M404" s="115"/>
      <c r="N404" s="116"/>
      <c r="O404" s="116"/>
      <c r="P404" s="116"/>
      <c r="Q404" s="116"/>
      <c r="R404" s="116"/>
      <c r="S404" s="116"/>
      <c r="T404" s="117"/>
      <c r="AT404" s="111" t="s">
        <v>95</v>
      </c>
      <c r="AU404" s="111" t="s">
        <v>44</v>
      </c>
      <c r="AV404" s="7" t="s">
        <v>44</v>
      </c>
      <c r="AW404" s="7" t="s">
        <v>20</v>
      </c>
      <c r="AX404" s="7" t="s">
        <v>41</v>
      </c>
      <c r="AY404" s="111" t="s">
        <v>84</v>
      </c>
    </row>
    <row r="405" spans="2:51" s="7" customFormat="1" ht="22.5" x14ac:dyDescent="0.2">
      <c r="B405" s="110"/>
      <c r="D405" s="107" t="s">
        <v>95</v>
      </c>
      <c r="E405" s="111" t="s">
        <v>0</v>
      </c>
      <c r="F405" s="112" t="s">
        <v>558</v>
      </c>
      <c r="H405" s="113">
        <v>1.25</v>
      </c>
      <c r="I405" s="114"/>
      <c r="L405" s="110"/>
      <c r="M405" s="115"/>
      <c r="N405" s="116"/>
      <c r="O405" s="116"/>
      <c r="P405" s="116"/>
      <c r="Q405" s="116"/>
      <c r="R405" s="116"/>
      <c r="S405" s="116"/>
      <c r="T405" s="117"/>
      <c r="AT405" s="111" t="s">
        <v>95</v>
      </c>
      <c r="AU405" s="111" t="s">
        <v>44</v>
      </c>
      <c r="AV405" s="7" t="s">
        <v>44</v>
      </c>
      <c r="AW405" s="7" t="s">
        <v>20</v>
      </c>
      <c r="AX405" s="7" t="s">
        <v>41</v>
      </c>
      <c r="AY405" s="111" t="s">
        <v>84</v>
      </c>
    </row>
    <row r="406" spans="2:51" s="7" customFormat="1" ht="22.5" x14ac:dyDescent="0.2">
      <c r="B406" s="110"/>
      <c r="D406" s="107" t="s">
        <v>95</v>
      </c>
      <c r="E406" s="111" t="s">
        <v>0</v>
      </c>
      <c r="F406" s="112" t="s">
        <v>559</v>
      </c>
      <c r="H406" s="113">
        <v>1.25</v>
      </c>
      <c r="I406" s="114"/>
      <c r="L406" s="110"/>
      <c r="M406" s="115"/>
      <c r="N406" s="116"/>
      <c r="O406" s="116"/>
      <c r="P406" s="116"/>
      <c r="Q406" s="116"/>
      <c r="R406" s="116"/>
      <c r="S406" s="116"/>
      <c r="T406" s="117"/>
      <c r="AT406" s="111" t="s">
        <v>95</v>
      </c>
      <c r="AU406" s="111" t="s">
        <v>44</v>
      </c>
      <c r="AV406" s="7" t="s">
        <v>44</v>
      </c>
      <c r="AW406" s="7" t="s">
        <v>20</v>
      </c>
      <c r="AX406" s="7" t="s">
        <v>41</v>
      </c>
      <c r="AY406" s="111" t="s">
        <v>84</v>
      </c>
    </row>
    <row r="407" spans="2:51" s="7" customFormat="1" ht="22.5" x14ac:dyDescent="0.2">
      <c r="B407" s="110"/>
      <c r="D407" s="107" t="s">
        <v>95</v>
      </c>
      <c r="E407" s="111" t="s">
        <v>0</v>
      </c>
      <c r="F407" s="112" t="s">
        <v>560</v>
      </c>
      <c r="H407" s="113">
        <v>1.25</v>
      </c>
      <c r="I407" s="114"/>
      <c r="L407" s="110"/>
      <c r="M407" s="115"/>
      <c r="N407" s="116"/>
      <c r="O407" s="116"/>
      <c r="P407" s="116"/>
      <c r="Q407" s="116"/>
      <c r="R407" s="116"/>
      <c r="S407" s="116"/>
      <c r="T407" s="117"/>
      <c r="AT407" s="111" t="s">
        <v>95</v>
      </c>
      <c r="AU407" s="111" t="s">
        <v>44</v>
      </c>
      <c r="AV407" s="7" t="s">
        <v>44</v>
      </c>
      <c r="AW407" s="7" t="s">
        <v>20</v>
      </c>
      <c r="AX407" s="7" t="s">
        <v>41</v>
      </c>
      <c r="AY407" s="111" t="s">
        <v>84</v>
      </c>
    </row>
    <row r="408" spans="2:51" s="7" customFormat="1" ht="22.5" x14ac:dyDescent="0.2">
      <c r="B408" s="110"/>
      <c r="D408" s="107" t="s">
        <v>95</v>
      </c>
      <c r="E408" s="111" t="s">
        <v>0</v>
      </c>
      <c r="F408" s="112" t="s">
        <v>561</v>
      </c>
      <c r="H408" s="113">
        <v>1.25</v>
      </c>
      <c r="I408" s="114"/>
      <c r="L408" s="110"/>
      <c r="M408" s="115"/>
      <c r="N408" s="116"/>
      <c r="O408" s="116"/>
      <c r="P408" s="116"/>
      <c r="Q408" s="116"/>
      <c r="R408" s="116"/>
      <c r="S408" s="116"/>
      <c r="T408" s="117"/>
      <c r="AT408" s="111" t="s">
        <v>95</v>
      </c>
      <c r="AU408" s="111" t="s">
        <v>44</v>
      </c>
      <c r="AV408" s="7" t="s">
        <v>44</v>
      </c>
      <c r="AW408" s="7" t="s">
        <v>20</v>
      </c>
      <c r="AX408" s="7" t="s">
        <v>41</v>
      </c>
      <c r="AY408" s="111" t="s">
        <v>84</v>
      </c>
    </row>
    <row r="409" spans="2:51" s="7" customFormat="1" ht="22.5" x14ac:dyDescent="0.2">
      <c r="B409" s="110"/>
      <c r="D409" s="107" t="s">
        <v>95</v>
      </c>
      <c r="E409" s="111" t="s">
        <v>0</v>
      </c>
      <c r="F409" s="112" t="s">
        <v>562</v>
      </c>
      <c r="H409" s="113">
        <v>1.25</v>
      </c>
      <c r="I409" s="114"/>
      <c r="L409" s="110"/>
      <c r="M409" s="115"/>
      <c r="N409" s="116"/>
      <c r="O409" s="116"/>
      <c r="P409" s="116"/>
      <c r="Q409" s="116"/>
      <c r="R409" s="116"/>
      <c r="S409" s="116"/>
      <c r="T409" s="117"/>
      <c r="AT409" s="111" t="s">
        <v>95</v>
      </c>
      <c r="AU409" s="111" t="s">
        <v>44</v>
      </c>
      <c r="AV409" s="7" t="s">
        <v>44</v>
      </c>
      <c r="AW409" s="7" t="s">
        <v>20</v>
      </c>
      <c r="AX409" s="7" t="s">
        <v>41</v>
      </c>
      <c r="AY409" s="111" t="s">
        <v>84</v>
      </c>
    </row>
    <row r="410" spans="2:51" s="7" customFormat="1" ht="22.5" x14ac:dyDescent="0.2">
      <c r="B410" s="110"/>
      <c r="D410" s="107" t="s">
        <v>95</v>
      </c>
      <c r="E410" s="111" t="s">
        <v>0</v>
      </c>
      <c r="F410" s="112" t="s">
        <v>563</v>
      </c>
      <c r="H410" s="113">
        <v>1.25</v>
      </c>
      <c r="I410" s="114"/>
      <c r="L410" s="110"/>
      <c r="M410" s="115"/>
      <c r="N410" s="116"/>
      <c r="O410" s="116"/>
      <c r="P410" s="116"/>
      <c r="Q410" s="116"/>
      <c r="R410" s="116"/>
      <c r="S410" s="116"/>
      <c r="T410" s="117"/>
      <c r="AT410" s="111" t="s">
        <v>95</v>
      </c>
      <c r="AU410" s="111" t="s">
        <v>44</v>
      </c>
      <c r="AV410" s="7" t="s">
        <v>44</v>
      </c>
      <c r="AW410" s="7" t="s">
        <v>20</v>
      </c>
      <c r="AX410" s="7" t="s">
        <v>41</v>
      </c>
      <c r="AY410" s="111" t="s">
        <v>84</v>
      </c>
    </row>
    <row r="411" spans="2:51" s="7" customFormat="1" ht="22.5" x14ac:dyDescent="0.2">
      <c r="B411" s="110"/>
      <c r="D411" s="107" t="s">
        <v>95</v>
      </c>
      <c r="E411" s="111" t="s">
        <v>0</v>
      </c>
      <c r="F411" s="112" t="s">
        <v>564</v>
      </c>
      <c r="H411" s="113">
        <v>2.7</v>
      </c>
      <c r="I411" s="114"/>
      <c r="L411" s="110"/>
      <c r="M411" s="115"/>
      <c r="N411" s="116"/>
      <c r="O411" s="116"/>
      <c r="P411" s="116"/>
      <c r="Q411" s="116"/>
      <c r="R411" s="116"/>
      <c r="S411" s="116"/>
      <c r="T411" s="117"/>
      <c r="AT411" s="111" t="s">
        <v>95</v>
      </c>
      <c r="AU411" s="111" t="s">
        <v>44</v>
      </c>
      <c r="AV411" s="7" t="s">
        <v>44</v>
      </c>
      <c r="AW411" s="7" t="s">
        <v>20</v>
      </c>
      <c r="AX411" s="7" t="s">
        <v>41</v>
      </c>
      <c r="AY411" s="111" t="s">
        <v>84</v>
      </c>
    </row>
    <row r="412" spans="2:51" s="7" customFormat="1" ht="22.5" x14ac:dyDescent="0.2">
      <c r="B412" s="110"/>
      <c r="D412" s="107" t="s">
        <v>95</v>
      </c>
      <c r="E412" s="111" t="s">
        <v>0</v>
      </c>
      <c r="F412" s="112" t="s">
        <v>565</v>
      </c>
      <c r="H412" s="113">
        <v>1.25</v>
      </c>
      <c r="I412" s="114"/>
      <c r="L412" s="110"/>
      <c r="M412" s="115"/>
      <c r="N412" s="116"/>
      <c r="O412" s="116"/>
      <c r="P412" s="116"/>
      <c r="Q412" s="116"/>
      <c r="R412" s="116"/>
      <c r="S412" s="116"/>
      <c r="T412" s="117"/>
      <c r="AT412" s="111" t="s">
        <v>95</v>
      </c>
      <c r="AU412" s="111" t="s">
        <v>44</v>
      </c>
      <c r="AV412" s="7" t="s">
        <v>44</v>
      </c>
      <c r="AW412" s="7" t="s">
        <v>20</v>
      </c>
      <c r="AX412" s="7" t="s">
        <v>41</v>
      </c>
      <c r="AY412" s="111" t="s">
        <v>84</v>
      </c>
    </row>
    <row r="413" spans="2:51" s="7" customFormat="1" ht="22.5" x14ac:dyDescent="0.2">
      <c r="B413" s="110"/>
      <c r="D413" s="107" t="s">
        <v>95</v>
      </c>
      <c r="E413" s="111" t="s">
        <v>0</v>
      </c>
      <c r="F413" s="112" t="s">
        <v>566</v>
      </c>
      <c r="H413" s="113">
        <v>1.25</v>
      </c>
      <c r="I413" s="114"/>
      <c r="L413" s="110"/>
      <c r="M413" s="115"/>
      <c r="N413" s="116"/>
      <c r="O413" s="116"/>
      <c r="P413" s="116"/>
      <c r="Q413" s="116"/>
      <c r="R413" s="116"/>
      <c r="S413" s="116"/>
      <c r="T413" s="117"/>
      <c r="AT413" s="111" t="s">
        <v>95</v>
      </c>
      <c r="AU413" s="111" t="s">
        <v>44</v>
      </c>
      <c r="AV413" s="7" t="s">
        <v>44</v>
      </c>
      <c r="AW413" s="7" t="s">
        <v>20</v>
      </c>
      <c r="AX413" s="7" t="s">
        <v>41</v>
      </c>
      <c r="AY413" s="111" t="s">
        <v>84</v>
      </c>
    </row>
    <row r="414" spans="2:51" s="7" customFormat="1" ht="22.5" x14ac:dyDescent="0.2">
      <c r="B414" s="110"/>
      <c r="D414" s="107" t="s">
        <v>95</v>
      </c>
      <c r="E414" s="111" t="s">
        <v>0</v>
      </c>
      <c r="F414" s="112" t="s">
        <v>567</v>
      </c>
      <c r="H414" s="113">
        <v>1.25</v>
      </c>
      <c r="I414" s="114"/>
      <c r="L414" s="110"/>
      <c r="M414" s="115"/>
      <c r="N414" s="116"/>
      <c r="O414" s="116"/>
      <c r="P414" s="116"/>
      <c r="Q414" s="116"/>
      <c r="R414" s="116"/>
      <c r="S414" s="116"/>
      <c r="T414" s="117"/>
      <c r="AT414" s="111" t="s">
        <v>95</v>
      </c>
      <c r="AU414" s="111" t="s">
        <v>44</v>
      </c>
      <c r="AV414" s="7" t="s">
        <v>44</v>
      </c>
      <c r="AW414" s="7" t="s">
        <v>20</v>
      </c>
      <c r="AX414" s="7" t="s">
        <v>41</v>
      </c>
      <c r="AY414" s="111" t="s">
        <v>84</v>
      </c>
    </row>
    <row r="415" spans="2:51" s="7" customFormat="1" ht="22.5" x14ac:dyDescent="0.2">
      <c r="B415" s="110"/>
      <c r="D415" s="107" t="s">
        <v>95</v>
      </c>
      <c r="E415" s="111" t="s">
        <v>0</v>
      </c>
      <c r="F415" s="112" t="s">
        <v>568</v>
      </c>
      <c r="H415" s="113">
        <v>1.25</v>
      </c>
      <c r="I415" s="114"/>
      <c r="L415" s="110"/>
      <c r="M415" s="115"/>
      <c r="N415" s="116"/>
      <c r="O415" s="116"/>
      <c r="P415" s="116"/>
      <c r="Q415" s="116"/>
      <c r="R415" s="116"/>
      <c r="S415" s="116"/>
      <c r="T415" s="117"/>
      <c r="AT415" s="111" t="s">
        <v>95</v>
      </c>
      <c r="AU415" s="111" t="s">
        <v>44</v>
      </c>
      <c r="AV415" s="7" t="s">
        <v>44</v>
      </c>
      <c r="AW415" s="7" t="s">
        <v>20</v>
      </c>
      <c r="AX415" s="7" t="s">
        <v>41</v>
      </c>
      <c r="AY415" s="111" t="s">
        <v>84</v>
      </c>
    </row>
    <row r="416" spans="2:51" s="7" customFormat="1" ht="22.5" x14ac:dyDescent="0.2">
      <c r="B416" s="110"/>
      <c r="D416" s="107" t="s">
        <v>95</v>
      </c>
      <c r="E416" s="111" t="s">
        <v>0</v>
      </c>
      <c r="F416" s="112" t="s">
        <v>569</v>
      </c>
      <c r="H416" s="113">
        <v>1.25</v>
      </c>
      <c r="I416" s="114"/>
      <c r="L416" s="110"/>
      <c r="M416" s="115"/>
      <c r="N416" s="116"/>
      <c r="O416" s="116"/>
      <c r="P416" s="116"/>
      <c r="Q416" s="116"/>
      <c r="R416" s="116"/>
      <c r="S416" s="116"/>
      <c r="T416" s="117"/>
      <c r="AT416" s="111" t="s">
        <v>95</v>
      </c>
      <c r="AU416" s="111" t="s">
        <v>44</v>
      </c>
      <c r="AV416" s="7" t="s">
        <v>44</v>
      </c>
      <c r="AW416" s="7" t="s">
        <v>20</v>
      </c>
      <c r="AX416" s="7" t="s">
        <v>41</v>
      </c>
      <c r="AY416" s="111" t="s">
        <v>84</v>
      </c>
    </row>
    <row r="417" spans="2:51" s="7" customFormat="1" ht="22.5" x14ac:dyDescent="0.2">
      <c r="B417" s="110"/>
      <c r="D417" s="107" t="s">
        <v>95</v>
      </c>
      <c r="E417" s="111" t="s">
        <v>0</v>
      </c>
      <c r="F417" s="112" t="s">
        <v>570</v>
      </c>
      <c r="H417" s="113">
        <v>1.25</v>
      </c>
      <c r="I417" s="114"/>
      <c r="L417" s="110"/>
      <c r="M417" s="115"/>
      <c r="N417" s="116"/>
      <c r="O417" s="116"/>
      <c r="P417" s="116"/>
      <c r="Q417" s="116"/>
      <c r="R417" s="116"/>
      <c r="S417" s="116"/>
      <c r="T417" s="117"/>
      <c r="AT417" s="111" t="s">
        <v>95</v>
      </c>
      <c r="AU417" s="111" t="s">
        <v>44</v>
      </c>
      <c r="AV417" s="7" t="s">
        <v>44</v>
      </c>
      <c r="AW417" s="7" t="s">
        <v>20</v>
      </c>
      <c r="AX417" s="7" t="s">
        <v>41</v>
      </c>
      <c r="AY417" s="111" t="s">
        <v>84</v>
      </c>
    </row>
    <row r="418" spans="2:51" s="7" customFormat="1" ht="22.5" x14ac:dyDescent="0.2">
      <c r="B418" s="110"/>
      <c r="D418" s="107" t="s">
        <v>95</v>
      </c>
      <c r="E418" s="111" t="s">
        <v>0</v>
      </c>
      <c r="F418" s="112" t="s">
        <v>571</v>
      </c>
      <c r="H418" s="113">
        <v>1.25</v>
      </c>
      <c r="I418" s="114"/>
      <c r="L418" s="110"/>
      <c r="M418" s="115"/>
      <c r="N418" s="116"/>
      <c r="O418" s="116"/>
      <c r="P418" s="116"/>
      <c r="Q418" s="116"/>
      <c r="R418" s="116"/>
      <c r="S418" s="116"/>
      <c r="T418" s="117"/>
      <c r="AT418" s="111" t="s">
        <v>95</v>
      </c>
      <c r="AU418" s="111" t="s">
        <v>44</v>
      </c>
      <c r="AV418" s="7" t="s">
        <v>44</v>
      </c>
      <c r="AW418" s="7" t="s">
        <v>20</v>
      </c>
      <c r="AX418" s="7" t="s">
        <v>41</v>
      </c>
      <c r="AY418" s="111" t="s">
        <v>84</v>
      </c>
    </row>
    <row r="419" spans="2:51" s="7" customFormat="1" ht="22.5" x14ac:dyDescent="0.2">
      <c r="B419" s="110"/>
      <c r="D419" s="107" t="s">
        <v>95</v>
      </c>
      <c r="E419" s="111" t="s">
        <v>0</v>
      </c>
      <c r="F419" s="112" t="s">
        <v>572</v>
      </c>
      <c r="H419" s="113">
        <v>1.25</v>
      </c>
      <c r="I419" s="114"/>
      <c r="L419" s="110"/>
      <c r="M419" s="115"/>
      <c r="N419" s="116"/>
      <c r="O419" s="116"/>
      <c r="P419" s="116"/>
      <c r="Q419" s="116"/>
      <c r="R419" s="116"/>
      <c r="S419" s="116"/>
      <c r="T419" s="117"/>
      <c r="AT419" s="111" t="s">
        <v>95</v>
      </c>
      <c r="AU419" s="111" t="s">
        <v>44</v>
      </c>
      <c r="AV419" s="7" t="s">
        <v>44</v>
      </c>
      <c r="AW419" s="7" t="s">
        <v>20</v>
      </c>
      <c r="AX419" s="7" t="s">
        <v>41</v>
      </c>
      <c r="AY419" s="111" t="s">
        <v>84</v>
      </c>
    </row>
    <row r="420" spans="2:51" s="7" customFormat="1" ht="22.5" x14ac:dyDescent="0.2">
      <c r="B420" s="110"/>
      <c r="D420" s="107" t="s">
        <v>95</v>
      </c>
      <c r="E420" s="111" t="s">
        <v>0</v>
      </c>
      <c r="F420" s="112" t="s">
        <v>573</v>
      </c>
      <c r="H420" s="113">
        <v>1.25</v>
      </c>
      <c r="I420" s="114"/>
      <c r="L420" s="110"/>
      <c r="M420" s="115"/>
      <c r="N420" s="116"/>
      <c r="O420" s="116"/>
      <c r="P420" s="116"/>
      <c r="Q420" s="116"/>
      <c r="R420" s="116"/>
      <c r="S420" s="116"/>
      <c r="T420" s="117"/>
      <c r="AT420" s="111" t="s">
        <v>95</v>
      </c>
      <c r="AU420" s="111" t="s">
        <v>44</v>
      </c>
      <c r="AV420" s="7" t="s">
        <v>44</v>
      </c>
      <c r="AW420" s="7" t="s">
        <v>20</v>
      </c>
      <c r="AX420" s="7" t="s">
        <v>41</v>
      </c>
      <c r="AY420" s="111" t="s">
        <v>84</v>
      </c>
    </row>
    <row r="421" spans="2:51" s="7" customFormat="1" ht="22.5" x14ac:dyDescent="0.2">
      <c r="B421" s="110"/>
      <c r="D421" s="107" t="s">
        <v>95</v>
      </c>
      <c r="E421" s="111" t="s">
        <v>0</v>
      </c>
      <c r="F421" s="112" t="s">
        <v>574</v>
      </c>
      <c r="H421" s="113">
        <v>1.25</v>
      </c>
      <c r="I421" s="114"/>
      <c r="L421" s="110"/>
      <c r="M421" s="115"/>
      <c r="N421" s="116"/>
      <c r="O421" s="116"/>
      <c r="P421" s="116"/>
      <c r="Q421" s="116"/>
      <c r="R421" s="116"/>
      <c r="S421" s="116"/>
      <c r="T421" s="117"/>
      <c r="AT421" s="111" t="s">
        <v>95</v>
      </c>
      <c r="AU421" s="111" t="s">
        <v>44</v>
      </c>
      <c r="AV421" s="7" t="s">
        <v>44</v>
      </c>
      <c r="AW421" s="7" t="s">
        <v>20</v>
      </c>
      <c r="AX421" s="7" t="s">
        <v>41</v>
      </c>
      <c r="AY421" s="111" t="s">
        <v>84</v>
      </c>
    </row>
    <row r="422" spans="2:51" s="7" customFormat="1" ht="22.5" x14ac:dyDescent="0.2">
      <c r="B422" s="110"/>
      <c r="D422" s="107" t="s">
        <v>95</v>
      </c>
      <c r="E422" s="111" t="s">
        <v>0</v>
      </c>
      <c r="F422" s="112" t="s">
        <v>575</v>
      </c>
      <c r="H422" s="113">
        <v>1.25</v>
      </c>
      <c r="I422" s="114"/>
      <c r="L422" s="110"/>
      <c r="M422" s="115"/>
      <c r="N422" s="116"/>
      <c r="O422" s="116"/>
      <c r="P422" s="116"/>
      <c r="Q422" s="116"/>
      <c r="R422" s="116"/>
      <c r="S422" s="116"/>
      <c r="T422" s="117"/>
      <c r="AT422" s="111" t="s">
        <v>95</v>
      </c>
      <c r="AU422" s="111" t="s">
        <v>44</v>
      </c>
      <c r="AV422" s="7" t="s">
        <v>44</v>
      </c>
      <c r="AW422" s="7" t="s">
        <v>20</v>
      </c>
      <c r="AX422" s="7" t="s">
        <v>41</v>
      </c>
      <c r="AY422" s="111" t="s">
        <v>84</v>
      </c>
    </row>
    <row r="423" spans="2:51" s="7" customFormat="1" ht="22.5" x14ac:dyDescent="0.2">
      <c r="B423" s="110"/>
      <c r="D423" s="107" t="s">
        <v>95</v>
      </c>
      <c r="E423" s="111" t="s">
        <v>0</v>
      </c>
      <c r="F423" s="112" t="s">
        <v>576</v>
      </c>
      <c r="H423" s="113">
        <v>3.85</v>
      </c>
      <c r="I423" s="114"/>
      <c r="L423" s="110"/>
      <c r="M423" s="115"/>
      <c r="N423" s="116"/>
      <c r="O423" s="116"/>
      <c r="P423" s="116"/>
      <c r="Q423" s="116"/>
      <c r="R423" s="116"/>
      <c r="S423" s="116"/>
      <c r="T423" s="117"/>
      <c r="AT423" s="111" t="s">
        <v>95</v>
      </c>
      <c r="AU423" s="111" t="s">
        <v>44</v>
      </c>
      <c r="AV423" s="7" t="s">
        <v>44</v>
      </c>
      <c r="AW423" s="7" t="s">
        <v>20</v>
      </c>
      <c r="AX423" s="7" t="s">
        <v>41</v>
      </c>
      <c r="AY423" s="111" t="s">
        <v>84</v>
      </c>
    </row>
    <row r="424" spans="2:51" s="7" customFormat="1" ht="22.5" x14ac:dyDescent="0.2">
      <c r="B424" s="110"/>
      <c r="D424" s="107" t="s">
        <v>95</v>
      </c>
      <c r="E424" s="111" t="s">
        <v>0</v>
      </c>
      <c r="F424" s="112" t="s">
        <v>577</v>
      </c>
      <c r="H424" s="113">
        <v>1.25</v>
      </c>
      <c r="I424" s="114"/>
      <c r="L424" s="110"/>
      <c r="M424" s="115"/>
      <c r="N424" s="116"/>
      <c r="O424" s="116"/>
      <c r="P424" s="116"/>
      <c r="Q424" s="116"/>
      <c r="R424" s="116"/>
      <c r="S424" s="116"/>
      <c r="T424" s="117"/>
      <c r="AT424" s="111" t="s">
        <v>95</v>
      </c>
      <c r="AU424" s="111" t="s">
        <v>44</v>
      </c>
      <c r="AV424" s="7" t="s">
        <v>44</v>
      </c>
      <c r="AW424" s="7" t="s">
        <v>20</v>
      </c>
      <c r="AX424" s="7" t="s">
        <v>41</v>
      </c>
      <c r="AY424" s="111" t="s">
        <v>84</v>
      </c>
    </row>
    <row r="425" spans="2:51" s="7" customFormat="1" ht="22.5" x14ac:dyDescent="0.2">
      <c r="B425" s="110"/>
      <c r="D425" s="107" t="s">
        <v>95</v>
      </c>
      <c r="E425" s="111" t="s">
        <v>0</v>
      </c>
      <c r="F425" s="112" t="s">
        <v>578</v>
      </c>
      <c r="H425" s="113">
        <v>1.25</v>
      </c>
      <c r="I425" s="114"/>
      <c r="L425" s="110"/>
      <c r="M425" s="115"/>
      <c r="N425" s="116"/>
      <c r="O425" s="116"/>
      <c r="P425" s="116"/>
      <c r="Q425" s="116"/>
      <c r="R425" s="116"/>
      <c r="S425" s="116"/>
      <c r="T425" s="117"/>
      <c r="AT425" s="111" t="s">
        <v>95</v>
      </c>
      <c r="AU425" s="111" t="s">
        <v>44</v>
      </c>
      <c r="AV425" s="7" t="s">
        <v>44</v>
      </c>
      <c r="AW425" s="7" t="s">
        <v>20</v>
      </c>
      <c r="AX425" s="7" t="s">
        <v>41</v>
      </c>
      <c r="AY425" s="111" t="s">
        <v>84</v>
      </c>
    </row>
    <row r="426" spans="2:51" s="7" customFormat="1" ht="22.5" x14ac:dyDescent="0.2">
      <c r="B426" s="110"/>
      <c r="D426" s="107" t="s">
        <v>95</v>
      </c>
      <c r="E426" s="111" t="s">
        <v>0</v>
      </c>
      <c r="F426" s="112" t="s">
        <v>579</v>
      </c>
      <c r="H426" s="113">
        <v>1.25</v>
      </c>
      <c r="I426" s="114"/>
      <c r="L426" s="110"/>
      <c r="M426" s="115"/>
      <c r="N426" s="116"/>
      <c r="O426" s="116"/>
      <c r="P426" s="116"/>
      <c r="Q426" s="116"/>
      <c r="R426" s="116"/>
      <c r="S426" s="116"/>
      <c r="T426" s="117"/>
      <c r="AT426" s="111" t="s">
        <v>95</v>
      </c>
      <c r="AU426" s="111" t="s">
        <v>44</v>
      </c>
      <c r="AV426" s="7" t="s">
        <v>44</v>
      </c>
      <c r="AW426" s="7" t="s">
        <v>20</v>
      </c>
      <c r="AX426" s="7" t="s">
        <v>41</v>
      </c>
      <c r="AY426" s="111" t="s">
        <v>84</v>
      </c>
    </row>
    <row r="427" spans="2:51" s="7" customFormat="1" ht="22.5" x14ac:dyDescent="0.2">
      <c r="B427" s="110"/>
      <c r="D427" s="107" t="s">
        <v>95</v>
      </c>
      <c r="E427" s="111" t="s">
        <v>0</v>
      </c>
      <c r="F427" s="112" t="s">
        <v>580</v>
      </c>
      <c r="H427" s="113">
        <v>1.25</v>
      </c>
      <c r="I427" s="114"/>
      <c r="L427" s="110"/>
      <c r="M427" s="115"/>
      <c r="N427" s="116"/>
      <c r="O427" s="116"/>
      <c r="P427" s="116"/>
      <c r="Q427" s="116"/>
      <c r="R427" s="116"/>
      <c r="S427" s="116"/>
      <c r="T427" s="117"/>
      <c r="AT427" s="111" t="s">
        <v>95</v>
      </c>
      <c r="AU427" s="111" t="s">
        <v>44</v>
      </c>
      <c r="AV427" s="7" t="s">
        <v>44</v>
      </c>
      <c r="AW427" s="7" t="s">
        <v>20</v>
      </c>
      <c r="AX427" s="7" t="s">
        <v>41</v>
      </c>
      <c r="AY427" s="111" t="s">
        <v>84</v>
      </c>
    </row>
    <row r="428" spans="2:51" s="7" customFormat="1" ht="22.5" x14ac:dyDescent="0.2">
      <c r="B428" s="110"/>
      <c r="D428" s="107" t="s">
        <v>95</v>
      </c>
      <c r="E428" s="111" t="s">
        <v>0</v>
      </c>
      <c r="F428" s="112" t="s">
        <v>581</v>
      </c>
      <c r="H428" s="113">
        <v>1.25</v>
      </c>
      <c r="I428" s="114"/>
      <c r="L428" s="110"/>
      <c r="M428" s="115"/>
      <c r="N428" s="116"/>
      <c r="O428" s="116"/>
      <c r="P428" s="116"/>
      <c r="Q428" s="116"/>
      <c r="R428" s="116"/>
      <c r="S428" s="116"/>
      <c r="T428" s="117"/>
      <c r="AT428" s="111" t="s">
        <v>95</v>
      </c>
      <c r="AU428" s="111" t="s">
        <v>44</v>
      </c>
      <c r="AV428" s="7" t="s">
        <v>44</v>
      </c>
      <c r="AW428" s="7" t="s">
        <v>20</v>
      </c>
      <c r="AX428" s="7" t="s">
        <v>41</v>
      </c>
      <c r="AY428" s="111" t="s">
        <v>84</v>
      </c>
    </row>
    <row r="429" spans="2:51" s="7" customFormat="1" ht="22.5" x14ac:dyDescent="0.2">
      <c r="B429" s="110"/>
      <c r="D429" s="107" t="s">
        <v>95</v>
      </c>
      <c r="E429" s="111" t="s">
        <v>0</v>
      </c>
      <c r="F429" s="112" t="s">
        <v>582</v>
      </c>
      <c r="H429" s="113">
        <v>1.25</v>
      </c>
      <c r="I429" s="114"/>
      <c r="L429" s="110"/>
      <c r="M429" s="115"/>
      <c r="N429" s="116"/>
      <c r="O429" s="116"/>
      <c r="P429" s="116"/>
      <c r="Q429" s="116"/>
      <c r="R429" s="116"/>
      <c r="S429" s="116"/>
      <c r="T429" s="117"/>
      <c r="AT429" s="111" t="s">
        <v>95</v>
      </c>
      <c r="AU429" s="111" t="s">
        <v>44</v>
      </c>
      <c r="AV429" s="7" t="s">
        <v>44</v>
      </c>
      <c r="AW429" s="7" t="s">
        <v>20</v>
      </c>
      <c r="AX429" s="7" t="s">
        <v>41</v>
      </c>
      <c r="AY429" s="111" t="s">
        <v>84</v>
      </c>
    </row>
    <row r="430" spans="2:51" s="7" customFormat="1" ht="22.5" x14ac:dyDescent="0.2">
      <c r="B430" s="110"/>
      <c r="D430" s="107" t="s">
        <v>95</v>
      </c>
      <c r="E430" s="111" t="s">
        <v>0</v>
      </c>
      <c r="F430" s="112" t="s">
        <v>583</v>
      </c>
      <c r="H430" s="113">
        <v>1.25</v>
      </c>
      <c r="I430" s="114"/>
      <c r="L430" s="110"/>
      <c r="M430" s="115"/>
      <c r="N430" s="116"/>
      <c r="O430" s="116"/>
      <c r="P430" s="116"/>
      <c r="Q430" s="116"/>
      <c r="R430" s="116"/>
      <c r="S430" s="116"/>
      <c r="T430" s="117"/>
      <c r="AT430" s="111" t="s">
        <v>95</v>
      </c>
      <c r="AU430" s="111" t="s">
        <v>44</v>
      </c>
      <c r="AV430" s="7" t="s">
        <v>44</v>
      </c>
      <c r="AW430" s="7" t="s">
        <v>20</v>
      </c>
      <c r="AX430" s="7" t="s">
        <v>41</v>
      </c>
      <c r="AY430" s="111" t="s">
        <v>84</v>
      </c>
    </row>
    <row r="431" spans="2:51" s="7" customFormat="1" ht="22.5" x14ac:dyDescent="0.2">
      <c r="B431" s="110"/>
      <c r="D431" s="107" t="s">
        <v>95</v>
      </c>
      <c r="E431" s="111" t="s">
        <v>0</v>
      </c>
      <c r="F431" s="112" t="s">
        <v>584</v>
      </c>
      <c r="H431" s="113">
        <v>1.25</v>
      </c>
      <c r="I431" s="114"/>
      <c r="L431" s="110"/>
      <c r="M431" s="115"/>
      <c r="N431" s="116"/>
      <c r="O431" s="116"/>
      <c r="P431" s="116"/>
      <c r="Q431" s="116"/>
      <c r="R431" s="116"/>
      <c r="S431" s="116"/>
      <c r="T431" s="117"/>
      <c r="AT431" s="111" t="s">
        <v>95</v>
      </c>
      <c r="AU431" s="111" t="s">
        <v>44</v>
      </c>
      <c r="AV431" s="7" t="s">
        <v>44</v>
      </c>
      <c r="AW431" s="7" t="s">
        <v>20</v>
      </c>
      <c r="AX431" s="7" t="s">
        <v>41</v>
      </c>
      <c r="AY431" s="111" t="s">
        <v>84</v>
      </c>
    </row>
    <row r="432" spans="2:51" s="7" customFormat="1" ht="22.5" x14ac:dyDescent="0.2">
      <c r="B432" s="110"/>
      <c r="D432" s="107" t="s">
        <v>95</v>
      </c>
      <c r="E432" s="111" t="s">
        <v>0</v>
      </c>
      <c r="F432" s="112" t="s">
        <v>585</v>
      </c>
      <c r="H432" s="113">
        <v>3.85</v>
      </c>
      <c r="I432" s="114"/>
      <c r="L432" s="110"/>
      <c r="M432" s="115"/>
      <c r="N432" s="116"/>
      <c r="O432" s="116"/>
      <c r="P432" s="116"/>
      <c r="Q432" s="116"/>
      <c r="R432" s="116"/>
      <c r="S432" s="116"/>
      <c r="T432" s="117"/>
      <c r="AT432" s="111" t="s">
        <v>95</v>
      </c>
      <c r="AU432" s="111" t="s">
        <v>44</v>
      </c>
      <c r="AV432" s="7" t="s">
        <v>44</v>
      </c>
      <c r="AW432" s="7" t="s">
        <v>20</v>
      </c>
      <c r="AX432" s="7" t="s">
        <v>41</v>
      </c>
      <c r="AY432" s="111" t="s">
        <v>84</v>
      </c>
    </row>
    <row r="433" spans="2:51" s="7" customFormat="1" ht="22.5" x14ac:dyDescent="0.2">
      <c r="B433" s="110"/>
      <c r="D433" s="107" t="s">
        <v>95</v>
      </c>
      <c r="E433" s="111" t="s">
        <v>0</v>
      </c>
      <c r="F433" s="112" t="s">
        <v>586</v>
      </c>
      <c r="H433" s="113">
        <v>1.25</v>
      </c>
      <c r="I433" s="114"/>
      <c r="L433" s="110"/>
      <c r="M433" s="115"/>
      <c r="N433" s="116"/>
      <c r="O433" s="116"/>
      <c r="P433" s="116"/>
      <c r="Q433" s="116"/>
      <c r="R433" s="116"/>
      <c r="S433" s="116"/>
      <c r="T433" s="117"/>
      <c r="AT433" s="111" t="s">
        <v>95</v>
      </c>
      <c r="AU433" s="111" t="s">
        <v>44</v>
      </c>
      <c r="AV433" s="7" t="s">
        <v>44</v>
      </c>
      <c r="AW433" s="7" t="s">
        <v>20</v>
      </c>
      <c r="AX433" s="7" t="s">
        <v>41</v>
      </c>
      <c r="AY433" s="111" t="s">
        <v>84</v>
      </c>
    </row>
    <row r="434" spans="2:51" s="7" customFormat="1" ht="22.5" x14ac:dyDescent="0.2">
      <c r="B434" s="110"/>
      <c r="D434" s="107" t="s">
        <v>95</v>
      </c>
      <c r="E434" s="111" t="s">
        <v>0</v>
      </c>
      <c r="F434" s="112" t="s">
        <v>587</v>
      </c>
      <c r="H434" s="113">
        <v>1.25</v>
      </c>
      <c r="I434" s="114"/>
      <c r="L434" s="110"/>
      <c r="M434" s="115"/>
      <c r="N434" s="116"/>
      <c r="O434" s="116"/>
      <c r="P434" s="116"/>
      <c r="Q434" s="116"/>
      <c r="R434" s="116"/>
      <c r="S434" s="116"/>
      <c r="T434" s="117"/>
      <c r="AT434" s="111" t="s">
        <v>95</v>
      </c>
      <c r="AU434" s="111" t="s">
        <v>44</v>
      </c>
      <c r="AV434" s="7" t="s">
        <v>44</v>
      </c>
      <c r="AW434" s="7" t="s">
        <v>20</v>
      </c>
      <c r="AX434" s="7" t="s">
        <v>41</v>
      </c>
      <c r="AY434" s="111" t="s">
        <v>84</v>
      </c>
    </row>
    <row r="435" spans="2:51" s="7" customFormat="1" ht="22.5" x14ac:dyDescent="0.2">
      <c r="B435" s="110"/>
      <c r="D435" s="107" t="s">
        <v>95</v>
      </c>
      <c r="E435" s="111" t="s">
        <v>0</v>
      </c>
      <c r="F435" s="112" t="s">
        <v>588</v>
      </c>
      <c r="H435" s="113">
        <v>1.25</v>
      </c>
      <c r="I435" s="114"/>
      <c r="L435" s="110"/>
      <c r="M435" s="115"/>
      <c r="N435" s="116"/>
      <c r="O435" s="116"/>
      <c r="P435" s="116"/>
      <c r="Q435" s="116"/>
      <c r="R435" s="116"/>
      <c r="S435" s="116"/>
      <c r="T435" s="117"/>
      <c r="AT435" s="111" t="s">
        <v>95</v>
      </c>
      <c r="AU435" s="111" t="s">
        <v>44</v>
      </c>
      <c r="AV435" s="7" t="s">
        <v>44</v>
      </c>
      <c r="AW435" s="7" t="s">
        <v>20</v>
      </c>
      <c r="AX435" s="7" t="s">
        <v>41</v>
      </c>
      <c r="AY435" s="111" t="s">
        <v>84</v>
      </c>
    </row>
    <row r="436" spans="2:51" s="7" customFormat="1" ht="22.5" x14ac:dyDescent="0.2">
      <c r="B436" s="110"/>
      <c r="D436" s="107" t="s">
        <v>95</v>
      </c>
      <c r="E436" s="111" t="s">
        <v>0</v>
      </c>
      <c r="F436" s="112" t="s">
        <v>589</v>
      </c>
      <c r="H436" s="113">
        <v>1.25</v>
      </c>
      <c r="I436" s="114"/>
      <c r="L436" s="110"/>
      <c r="M436" s="115"/>
      <c r="N436" s="116"/>
      <c r="O436" s="116"/>
      <c r="P436" s="116"/>
      <c r="Q436" s="116"/>
      <c r="R436" s="116"/>
      <c r="S436" s="116"/>
      <c r="T436" s="117"/>
      <c r="AT436" s="111" t="s">
        <v>95</v>
      </c>
      <c r="AU436" s="111" t="s">
        <v>44</v>
      </c>
      <c r="AV436" s="7" t="s">
        <v>44</v>
      </c>
      <c r="AW436" s="7" t="s">
        <v>20</v>
      </c>
      <c r="AX436" s="7" t="s">
        <v>41</v>
      </c>
      <c r="AY436" s="111" t="s">
        <v>84</v>
      </c>
    </row>
    <row r="437" spans="2:51" s="7" customFormat="1" ht="22.5" x14ac:dyDescent="0.2">
      <c r="B437" s="110"/>
      <c r="D437" s="107" t="s">
        <v>95</v>
      </c>
      <c r="E437" s="111" t="s">
        <v>0</v>
      </c>
      <c r="F437" s="112" t="s">
        <v>590</v>
      </c>
      <c r="H437" s="113">
        <v>1.25</v>
      </c>
      <c r="I437" s="114"/>
      <c r="L437" s="110"/>
      <c r="M437" s="115"/>
      <c r="N437" s="116"/>
      <c r="O437" s="116"/>
      <c r="P437" s="116"/>
      <c r="Q437" s="116"/>
      <c r="R437" s="116"/>
      <c r="S437" s="116"/>
      <c r="T437" s="117"/>
      <c r="AT437" s="111" t="s">
        <v>95</v>
      </c>
      <c r="AU437" s="111" t="s">
        <v>44</v>
      </c>
      <c r="AV437" s="7" t="s">
        <v>44</v>
      </c>
      <c r="AW437" s="7" t="s">
        <v>20</v>
      </c>
      <c r="AX437" s="7" t="s">
        <v>41</v>
      </c>
      <c r="AY437" s="111" t="s">
        <v>84</v>
      </c>
    </row>
    <row r="438" spans="2:51" s="7" customFormat="1" ht="22.5" x14ac:dyDescent="0.2">
      <c r="B438" s="110"/>
      <c r="D438" s="107" t="s">
        <v>95</v>
      </c>
      <c r="E438" s="111" t="s">
        <v>0</v>
      </c>
      <c r="F438" s="112" t="s">
        <v>591</v>
      </c>
      <c r="H438" s="113">
        <v>1.25</v>
      </c>
      <c r="I438" s="114"/>
      <c r="L438" s="110"/>
      <c r="M438" s="115"/>
      <c r="N438" s="116"/>
      <c r="O438" s="116"/>
      <c r="P438" s="116"/>
      <c r="Q438" s="116"/>
      <c r="R438" s="116"/>
      <c r="S438" s="116"/>
      <c r="T438" s="117"/>
      <c r="AT438" s="111" t="s">
        <v>95</v>
      </c>
      <c r="AU438" s="111" t="s">
        <v>44</v>
      </c>
      <c r="AV438" s="7" t="s">
        <v>44</v>
      </c>
      <c r="AW438" s="7" t="s">
        <v>20</v>
      </c>
      <c r="AX438" s="7" t="s">
        <v>41</v>
      </c>
      <c r="AY438" s="111" t="s">
        <v>84</v>
      </c>
    </row>
    <row r="439" spans="2:51" s="7" customFormat="1" ht="22.5" x14ac:dyDescent="0.2">
      <c r="B439" s="110"/>
      <c r="D439" s="107" t="s">
        <v>95</v>
      </c>
      <c r="E439" s="111" t="s">
        <v>0</v>
      </c>
      <c r="F439" s="112" t="s">
        <v>592</v>
      </c>
      <c r="H439" s="113">
        <v>1.25</v>
      </c>
      <c r="I439" s="114"/>
      <c r="L439" s="110"/>
      <c r="M439" s="115"/>
      <c r="N439" s="116"/>
      <c r="O439" s="116"/>
      <c r="P439" s="116"/>
      <c r="Q439" s="116"/>
      <c r="R439" s="116"/>
      <c r="S439" s="116"/>
      <c r="T439" s="117"/>
      <c r="AT439" s="111" t="s">
        <v>95</v>
      </c>
      <c r="AU439" s="111" t="s">
        <v>44</v>
      </c>
      <c r="AV439" s="7" t="s">
        <v>44</v>
      </c>
      <c r="AW439" s="7" t="s">
        <v>20</v>
      </c>
      <c r="AX439" s="7" t="s">
        <v>41</v>
      </c>
      <c r="AY439" s="111" t="s">
        <v>84</v>
      </c>
    </row>
    <row r="440" spans="2:51" s="7" customFormat="1" ht="22.5" x14ac:dyDescent="0.2">
      <c r="B440" s="110"/>
      <c r="D440" s="107" t="s">
        <v>95</v>
      </c>
      <c r="E440" s="111" t="s">
        <v>0</v>
      </c>
      <c r="F440" s="112" t="s">
        <v>593</v>
      </c>
      <c r="H440" s="113">
        <v>1.25</v>
      </c>
      <c r="I440" s="114"/>
      <c r="L440" s="110"/>
      <c r="M440" s="115"/>
      <c r="N440" s="116"/>
      <c r="O440" s="116"/>
      <c r="P440" s="116"/>
      <c r="Q440" s="116"/>
      <c r="R440" s="116"/>
      <c r="S440" s="116"/>
      <c r="T440" s="117"/>
      <c r="AT440" s="111" t="s">
        <v>95</v>
      </c>
      <c r="AU440" s="111" t="s">
        <v>44</v>
      </c>
      <c r="AV440" s="7" t="s">
        <v>44</v>
      </c>
      <c r="AW440" s="7" t="s">
        <v>20</v>
      </c>
      <c r="AX440" s="7" t="s">
        <v>41</v>
      </c>
      <c r="AY440" s="111" t="s">
        <v>84</v>
      </c>
    </row>
    <row r="441" spans="2:51" s="7" customFormat="1" ht="22.5" x14ac:dyDescent="0.2">
      <c r="B441" s="110"/>
      <c r="D441" s="107" t="s">
        <v>95</v>
      </c>
      <c r="E441" s="111" t="s">
        <v>0</v>
      </c>
      <c r="F441" s="112" t="s">
        <v>594</v>
      </c>
      <c r="H441" s="113">
        <v>1.35</v>
      </c>
      <c r="I441" s="114"/>
      <c r="L441" s="110"/>
      <c r="M441" s="115"/>
      <c r="N441" s="116"/>
      <c r="O441" s="116"/>
      <c r="P441" s="116"/>
      <c r="Q441" s="116"/>
      <c r="R441" s="116"/>
      <c r="S441" s="116"/>
      <c r="T441" s="117"/>
      <c r="AT441" s="111" t="s">
        <v>95</v>
      </c>
      <c r="AU441" s="111" t="s">
        <v>44</v>
      </c>
      <c r="AV441" s="7" t="s">
        <v>44</v>
      </c>
      <c r="AW441" s="7" t="s">
        <v>20</v>
      </c>
      <c r="AX441" s="7" t="s">
        <v>41</v>
      </c>
      <c r="AY441" s="111" t="s">
        <v>84</v>
      </c>
    </row>
    <row r="442" spans="2:51" s="7" customFormat="1" ht="22.5" x14ac:dyDescent="0.2">
      <c r="B442" s="110"/>
      <c r="D442" s="107" t="s">
        <v>95</v>
      </c>
      <c r="E442" s="111" t="s">
        <v>0</v>
      </c>
      <c r="F442" s="112" t="s">
        <v>595</v>
      </c>
      <c r="H442" s="113">
        <v>1.35</v>
      </c>
      <c r="I442" s="114"/>
      <c r="L442" s="110"/>
      <c r="M442" s="115"/>
      <c r="N442" s="116"/>
      <c r="O442" s="116"/>
      <c r="P442" s="116"/>
      <c r="Q442" s="116"/>
      <c r="R442" s="116"/>
      <c r="S442" s="116"/>
      <c r="T442" s="117"/>
      <c r="AT442" s="111" t="s">
        <v>95</v>
      </c>
      <c r="AU442" s="111" t="s">
        <v>44</v>
      </c>
      <c r="AV442" s="7" t="s">
        <v>44</v>
      </c>
      <c r="AW442" s="7" t="s">
        <v>20</v>
      </c>
      <c r="AX442" s="7" t="s">
        <v>41</v>
      </c>
      <c r="AY442" s="111" t="s">
        <v>84</v>
      </c>
    </row>
    <row r="443" spans="2:51" s="7" customFormat="1" ht="22.5" x14ac:dyDescent="0.2">
      <c r="B443" s="110"/>
      <c r="D443" s="107" t="s">
        <v>95</v>
      </c>
      <c r="E443" s="111" t="s">
        <v>0</v>
      </c>
      <c r="F443" s="112" t="s">
        <v>596</v>
      </c>
      <c r="H443" s="113">
        <v>1.35</v>
      </c>
      <c r="I443" s="114"/>
      <c r="L443" s="110"/>
      <c r="M443" s="115"/>
      <c r="N443" s="116"/>
      <c r="O443" s="116"/>
      <c r="P443" s="116"/>
      <c r="Q443" s="116"/>
      <c r="R443" s="116"/>
      <c r="S443" s="116"/>
      <c r="T443" s="117"/>
      <c r="AT443" s="111" t="s">
        <v>95</v>
      </c>
      <c r="AU443" s="111" t="s">
        <v>44</v>
      </c>
      <c r="AV443" s="7" t="s">
        <v>44</v>
      </c>
      <c r="AW443" s="7" t="s">
        <v>20</v>
      </c>
      <c r="AX443" s="7" t="s">
        <v>41</v>
      </c>
      <c r="AY443" s="111" t="s">
        <v>84</v>
      </c>
    </row>
    <row r="444" spans="2:51" s="7" customFormat="1" ht="22.5" x14ac:dyDescent="0.2">
      <c r="B444" s="110"/>
      <c r="D444" s="107" t="s">
        <v>95</v>
      </c>
      <c r="E444" s="111" t="s">
        <v>0</v>
      </c>
      <c r="F444" s="112" t="s">
        <v>597</v>
      </c>
      <c r="H444" s="113">
        <v>2.75</v>
      </c>
      <c r="I444" s="114"/>
      <c r="L444" s="110"/>
      <c r="M444" s="115"/>
      <c r="N444" s="116"/>
      <c r="O444" s="116"/>
      <c r="P444" s="116"/>
      <c r="Q444" s="116"/>
      <c r="R444" s="116"/>
      <c r="S444" s="116"/>
      <c r="T444" s="117"/>
      <c r="AT444" s="111" t="s">
        <v>95</v>
      </c>
      <c r="AU444" s="111" t="s">
        <v>44</v>
      </c>
      <c r="AV444" s="7" t="s">
        <v>44</v>
      </c>
      <c r="AW444" s="7" t="s">
        <v>20</v>
      </c>
      <c r="AX444" s="7" t="s">
        <v>41</v>
      </c>
      <c r="AY444" s="111" t="s">
        <v>84</v>
      </c>
    </row>
    <row r="445" spans="2:51" s="7" customFormat="1" ht="22.5" x14ac:dyDescent="0.2">
      <c r="B445" s="110"/>
      <c r="D445" s="107" t="s">
        <v>95</v>
      </c>
      <c r="E445" s="111" t="s">
        <v>0</v>
      </c>
      <c r="F445" s="112" t="s">
        <v>598</v>
      </c>
      <c r="H445" s="113">
        <v>1.35</v>
      </c>
      <c r="I445" s="114"/>
      <c r="L445" s="110"/>
      <c r="M445" s="115"/>
      <c r="N445" s="116"/>
      <c r="O445" s="116"/>
      <c r="P445" s="116"/>
      <c r="Q445" s="116"/>
      <c r="R445" s="116"/>
      <c r="S445" s="116"/>
      <c r="T445" s="117"/>
      <c r="AT445" s="111" t="s">
        <v>95</v>
      </c>
      <c r="AU445" s="111" t="s">
        <v>44</v>
      </c>
      <c r="AV445" s="7" t="s">
        <v>44</v>
      </c>
      <c r="AW445" s="7" t="s">
        <v>20</v>
      </c>
      <c r="AX445" s="7" t="s">
        <v>41</v>
      </c>
      <c r="AY445" s="111" t="s">
        <v>84</v>
      </c>
    </row>
    <row r="446" spans="2:51" s="7" customFormat="1" ht="22.5" x14ac:dyDescent="0.2">
      <c r="B446" s="110"/>
      <c r="D446" s="107" t="s">
        <v>95</v>
      </c>
      <c r="E446" s="111" t="s">
        <v>0</v>
      </c>
      <c r="F446" s="112" t="s">
        <v>599</v>
      </c>
      <c r="H446" s="113">
        <v>1.35</v>
      </c>
      <c r="I446" s="114"/>
      <c r="L446" s="110"/>
      <c r="M446" s="115"/>
      <c r="N446" s="116"/>
      <c r="O446" s="116"/>
      <c r="P446" s="116"/>
      <c r="Q446" s="116"/>
      <c r="R446" s="116"/>
      <c r="S446" s="116"/>
      <c r="T446" s="117"/>
      <c r="AT446" s="111" t="s">
        <v>95</v>
      </c>
      <c r="AU446" s="111" t="s">
        <v>44</v>
      </c>
      <c r="AV446" s="7" t="s">
        <v>44</v>
      </c>
      <c r="AW446" s="7" t="s">
        <v>20</v>
      </c>
      <c r="AX446" s="7" t="s">
        <v>41</v>
      </c>
      <c r="AY446" s="111" t="s">
        <v>84</v>
      </c>
    </row>
    <row r="447" spans="2:51" s="7" customFormat="1" ht="22.5" x14ac:dyDescent="0.2">
      <c r="B447" s="110"/>
      <c r="D447" s="107" t="s">
        <v>95</v>
      </c>
      <c r="E447" s="111" t="s">
        <v>0</v>
      </c>
      <c r="F447" s="112" t="s">
        <v>600</v>
      </c>
      <c r="H447" s="113">
        <v>1.35</v>
      </c>
      <c r="I447" s="114"/>
      <c r="L447" s="110"/>
      <c r="M447" s="115"/>
      <c r="N447" s="116"/>
      <c r="O447" s="116"/>
      <c r="P447" s="116"/>
      <c r="Q447" s="116"/>
      <c r="R447" s="116"/>
      <c r="S447" s="116"/>
      <c r="T447" s="117"/>
      <c r="AT447" s="111" t="s">
        <v>95</v>
      </c>
      <c r="AU447" s="111" t="s">
        <v>44</v>
      </c>
      <c r="AV447" s="7" t="s">
        <v>44</v>
      </c>
      <c r="AW447" s="7" t="s">
        <v>20</v>
      </c>
      <c r="AX447" s="7" t="s">
        <v>41</v>
      </c>
      <c r="AY447" s="111" t="s">
        <v>84</v>
      </c>
    </row>
    <row r="448" spans="2:51" s="7" customFormat="1" ht="22.5" x14ac:dyDescent="0.2">
      <c r="B448" s="110"/>
      <c r="D448" s="107" t="s">
        <v>95</v>
      </c>
      <c r="E448" s="111" t="s">
        <v>0</v>
      </c>
      <c r="F448" s="112" t="s">
        <v>601</v>
      </c>
      <c r="H448" s="113">
        <v>1.35</v>
      </c>
      <c r="I448" s="114"/>
      <c r="L448" s="110"/>
      <c r="M448" s="115"/>
      <c r="N448" s="116"/>
      <c r="O448" s="116"/>
      <c r="P448" s="116"/>
      <c r="Q448" s="116"/>
      <c r="R448" s="116"/>
      <c r="S448" s="116"/>
      <c r="T448" s="117"/>
      <c r="AT448" s="111" t="s">
        <v>95</v>
      </c>
      <c r="AU448" s="111" t="s">
        <v>44</v>
      </c>
      <c r="AV448" s="7" t="s">
        <v>44</v>
      </c>
      <c r="AW448" s="7" t="s">
        <v>20</v>
      </c>
      <c r="AX448" s="7" t="s">
        <v>41</v>
      </c>
      <c r="AY448" s="111" t="s">
        <v>84</v>
      </c>
    </row>
    <row r="449" spans="2:51" s="7" customFormat="1" ht="22.5" x14ac:dyDescent="0.2">
      <c r="B449" s="110"/>
      <c r="D449" s="107" t="s">
        <v>95</v>
      </c>
      <c r="E449" s="111" t="s">
        <v>0</v>
      </c>
      <c r="F449" s="112" t="s">
        <v>602</v>
      </c>
      <c r="H449" s="113">
        <v>1.35</v>
      </c>
      <c r="I449" s="114"/>
      <c r="L449" s="110"/>
      <c r="M449" s="115"/>
      <c r="N449" s="116"/>
      <c r="O449" s="116"/>
      <c r="P449" s="116"/>
      <c r="Q449" s="116"/>
      <c r="R449" s="116"/>
      <c r="S449" s="116"/>
      <c r="T449" s="117"/>
      <c r="AT449" s="111" t="s">
        <v>95</v>
      </c>
      <c r="AU449" s="111" t="s">
        <v>44</v>
      </c>
      <c r="AV449" s="7" t="s">
        <v>44</v>
      </c>
      <c r="AW449" s="7" t="s">
        <v>20</v>
      </c>
      <c r="AX449" s="7" t="s">
        <v>41</v>
      </c>
      <c r="AY449" s="111" t="s">
        <v>84</v>
      </c>
    </row>
    <row r="450" spans="2:51" s="7" customFormat="1" ht="22.5" x14ac:dyDescent="0.2">
      <c r="B450" s="110"/>
      <c r="D450" s="107" t="s">
        <v>95</v>
      </c>
      <c r="E450" s="111" t="s">
        <v>0</v>
      </c>
      <c r="F450" s="112" t="s">
        <v>603</v>
      </c>
      <c r="H450" s="113">
        <v>1.35</v>
      </c>
      <c r="I450" s="114"/>
      <c r="L450" s="110"/>
      <c r="M450" s="115"/>
      <c r="N450" s="116"/>
      <c r="O450" s="116"/>
      <c r="P450" s="116"/>
      <c r="Q450" s="116"/>
      <c r="R450" s="116"/>
      <c r="S450" s="116"/>
      <c r="T450" s="117"/>
      <c r="AT450" s="111" t="s">
        <v>95</v>
      </c>
      <c r="AU450" s="111" t="s">
        <v>44</v>
      </c>
      <c r="AV450" s="7" t="s">
        <v>44</v>
      </c>
      <c r="AW450" s="7" t="s">
        <v>20</v>
      </c>
      <c r="AX450" s="7" t="s">
        <v>41</v>
      </c>
      <c r="AY450" s="111" t="s">
        <v>84</v>
      </c>
    </row>
    <row r="451" spans="2:51" s="7" customFormat="1" ht="22.5" x14ac:dyDescent="0.2">
      <c r="B451" s="110"/>
      <c r="D451" s="107" t="s">
        <v>95</v>
      </c>
      <c r="E451" s="111" t="s">
        <v>0</v>
      </c>
      <c r="F451" s="112" t="s">
        <v>604</v>
      </c>
      <c r="H451" s="113">
        <v>1.35</v>
      </c>
      <c r="I451" s="114"/>
      <c r="L451" s="110"/>
      <c r="M451" s="115"/>
      <c r="N451" s="116"/>
      <c r="O451" s="116"/>
      <c r="P451" s="116"/>
      <c r="Q451" s="116"/>
      <c r="R451" s="116"/>
      <c r="S451" s="116"/>
      <c r="T451" s="117"/>
      <c r="AT451" s="111" t="s">
        <v>95</v>
      </c>
      <c r="AU451" s="111" t="s">
        <v>44</v>
      </c>
      <c r="AV451" s="7" t="s">
        <v>44</v>
      </c>
      <c r="AW451" s="7" t="s">
        <v>20</v>
      </c>
      <c r="AX451" s="7" t="s">
        <v>41</v>
      </c>
      <c r="AY451" s="111" t="s">
        <v>84</v>
      </c>
    </row>
    <row r="452" spans="2:51" s="7" customFormat="1" ht="22.5" x14ac:dyDescent="0.2">
      <c r="B452" s="110"/>
      <c r="D452" s="107" t="s">
        <v>95</v>
      </c>
      <c r="E452" s="111" t="s">
        <v>0</v>
      </c>
      <c r="F452" s="112" t="s">
        <v>605</v>
      </c>
      <c r="H452" s="113">
        <v>1.35</v>
      </c>
      <c r="I452" s="114"/>
      <c r="L452" s="110"/>
      <c r="M452" s="115"/>
      <c r="N452" s="116"/>
      <c r="O452" s="116"/>
      <c r="P452" s="116"/>
      <c r="Q452" s="116"/>
      <c r="R452" s="116"/>
      <c r="S452" s="116"/>
      <c r="T452" s="117"/>
      <c r="AT452" s="111" t="s">
        <v>95</v>
      </c>
      <c r="AU452" s="111" t="s">
        <v>44</v>
      </c>
      <c r="AV452" s="7" t="s">
        <v>44</v>
      </c>
      <c r="AW452" s="7" t="s">
        <v>20</v>
      </c>
      <c r="AX452" s="7" t="s">
        <v>41</v>
      </c>
      <c r="AY452" s="111" t="s">
        <v>84</v>
      </c>
    </row>
    <row r="453" spans="2:51" s="7" customFormat="1" ht="22.5" x14ac:dyDescent="0.2">
      <c r="B453" s="110"/>
      <c r="D453" s="107" t="s">
        <v>95</v>
      </c>
      <c r="E453" s="111" t="s">
        <v>0</v>
      </c>
      <c r="F453" s="112" t="s">
        <v>606</v>
      </c>
      <c r="H453" s="113">
        <v>1.35</v>
      </c>
      <c r="I453" s="114"/>
      <c r="L453" s="110"/>
      <c r="M453" s="115"/>
      <c r="N453" s="116"/>
      <c r="O453" s="116"/>
      <c r="P453" s="116"/>
      <c r="Q453" s="116"/>
      <c r="R453" s="116"/>
      <c r="S453" s="116"/>
      <c r="T453" s="117"/>
      <c r="AT453" s="111" t="s">
        <v>95</v>
      </c>
      <c r="AU453" s="111" t="s">
        <v>44</v>
      </c>
      <c r="AV453" s="7" t="s">
        <v>44</v>
      </c>
      <c r="AW453" s="7" t="s">
        <v>20</v>
      </c>
      <c r="AX453" s="7" t="s">
        <v>41</v>
      </c>
      <c r="AY453" s="111" t="s">
        <v>84</v>
      </c>
    </row>
    <row r="454" spans="2:51" s="7" customFormat="1" ht="22.5" x14ac:dyDescent="0.2">
      <c r="B454" s="110"/>
      <c r="D454" s="107" t="s">
        <v>95</v>
      </c>
      <c r="E454" s="111" t="s">
        <v>0</v>
      </c>
      <c r="F454" s="112" t="s">
        <v>607</v>
      </c>
      <c r="H454" s="113">
        <v>1.35</v>
      </c>
      <c r="I454" s="114"/>
      <c r="L454" s="110"/>
      <c r="M454" s="115"/>
      <c r="N454" s="116"/>
      <c r="O454" s="116"/>
      <c r="P454" s="116"/>
      <c r="Q454" s="116"/>
      <c r="R454" s="116"/>
      <c r="S454" s="116"/>
      <c r="T454" s="117"/>
      <c r="AT454" s="111" t="s">
        <v>95</v>
      </c>
      <c r="AU454" s="111" t="s">
        <v>44</v>
      </c>
      <c r="AV454" s="7" t="s">
        <v>44</v>
      </c>
      <c r="AW454" s="7" t="s">
        <v>20</v>
      </c>
      <c r="AX454" s="7" t="s">
        <v>41</v>
      </c>
      <c r="AY454" s="111" t="s">
        <v>84</v>
      </c>
    </row>
    <row r="455" spans="2:51" s="7" customFormat="1" ht="22.5" x14ac:dyDescent="0.2">
      <c r="B455" s="110"/>
      <c r="D455" s="107" t="s">
        <v>95</v>
      </c>
      <c r="E455" s="111" t="s">
        <v>0</v>
      </c>
      <c r="F455" s="112" t="s">
        <v>608</v>
      </c>
      <c r="H455" s="113">
        <v>1.35</v>
      </c>
      <c r="I455" s="114"/>
      <c r="L455" s="110"/>
      <c r="M455" s="115"/>
      <c r="N455" s="116"/>
      <c r="O455" s="116"/>
      <c r="P455" s="116"/>
      <c r="Q455" s="116"/>
      <c r="R455" s="116"/>
      <c r="S455" s="116"/>
      <c r="T455" s="117"/>
      <c r="AT455" s="111" t="s">
        <v>95</v>
      </c>
      <c r="AU455" s="111" t="s">
        <v>44</v>
      </c>
      <c r="AV455" s="7" t="s">
        <v>44</v>
      </c>
      <c r="AW455" s="7" t="s">
        <v>20</v>
      </c>
      <c r="AX455" s="7" t="s">
        <v>41</v>
      </c>
      <c r="AY455" s="111" t="s">
        <v>84</v>
      </c>
    </row>
    <row r="456" spans="2:51" s="7" customFormat="1" ht="22.5" x14ac:dyDescent="0.2">
      <c r="B456" s="110"/>
      <c r="D456" s="107" t="s">
        <v>95</v>
      </c>
      <c r="E456" s="111" t="s">
        <v>0</v>
      </c>
      <c r="F456" s="112" t="s">
        <v>609</v>
      </c>
      <c r="H456" s="113">
        <v>2.75</v>
      </c>
      <c r="I456" s="114"/>
      <c r="L456" s="110"/>
      <c r="M456" s="115"/>
      <c r="N456" s="116"/>
      <c r="O456" s="116"/>
      <c r="P456" s="116"/>
      <c r="Q456" s="116"/>
      <c r="R456" s="116"/>
      <c r="S456" s="116"/>
      <c r="T456" s="117"/>
      <c r="AT456" s="111" t="s">
        <v>95</v>
      </c>
      <c r="AU456" s="111" t="s">
        <v>44</v>
      </c>
      <c r="AV456" s="7" t="s">
        <v>44</v>
      </c>
      <c r="AW456" s="7" t="s">
        <v>20</v>
      </c>
      <c r="AX456" s="7" t="s">
        <v>41</v>
      </c>
      <c r="AY456" s="111" t="s">
        <v>84</v>
      </c>
    </row>
    <row r="457" spans="2:51" s="7" customFormat="1" ht="22.5" x14ac:dyDescent="0.2">
      <c r="B457" s="110"/>
      <c r="D457" s="107" t="s">
        <v>95</v>
      </c>
      <c r="E457" s="111" t="s">
        <v>0</v>
      </c>
      <c r="F457" s="112" t="s">
        <v>610</v>
      </c>
      <c r="H457" s="113">
        <v>1.35</v>
      </c>
      <c r="I457" s="114"/>
      <c r="L457" s="110"/>
      <c r="M457" s="115"/>
      <c r="N457" s="116"/>
      <c r="O457" s="116"/>
      <c r="P457" s="116"/>
      <c r="Q457" s="116"/>
      <c r="R457" s="116"/>
      <c r="S457" s="116"/>
      <c r="T457" s="117"/>
      <c r="AT457" s="111" t="s">
        <v>95</v>
      </c>
      <c r="AU457" s="111" t="s">
        <v>44</v>
      </c>
      <c r="AV457" s="7" t="s">
        <v>44</v>
      </c>
      <c r="AW457" s="7" t="s">
        <v>20</v>
      </c>
      <c r="AX457" s="7" t="s">
        <v>41</v>
      </c>
      <c r="AY457" s="111" t="s">
        <v>84</v>
      </c>
    </row>
    <row r="458" spans="2:51" s="7" customFormat="1" ht="22.5" x14ac:dyDescent="0.2">
      <c r="B458" s="110"/>
      <c r="D458" s="107" t="s">
        <v>95</v>
      </c>
      <c r="E458" s="111" t="s">
        <v>0</v>
      </c>
      <c r="F458" s="112" t="s">
        <v>611</v>
      </c>
      <c r="H458" s="113">
        <v>1.35</v>
      </c>
      <c r="I458" s="114"/>
      <c r="L458" s="110"/>
      <c r="M458" s="115"/>
      <c r="N458" s="116"/>
      <c r="O458" s="116"/>
      <c r="P458" s="116"/>
      <c r="Q458" s="116"/>
      <c r="R458" s="116"/>
      <c r="S458" s="116"/>
      <c r="T458" s="117"/>
      <c r="AT458" s="111" t="s">
        <v>95</v>
      </c>
      <c r="AU458" s="111" t="s">
        <v>44</v>
      </c>
      <c r="AV458" s="7" t="s">
        <v>44</v>
      </c>
      <c r="AW458" s="7" t="s">
        <v>20</v>
      </c>
      <c r="AX458" s="7" t="s">
        <v>41</v>
      </c>
      <c r="AY458" s="111" t="s">
        <v>84</v>
      </c>
    </row>
    <row r="459" spans="2:51" s="7" customFormat="1" ht="22.5" x14ac:dyDescent="0.2">
      <c r="B459" s="110"/>
      <c r="D459" s="107" t="s">
        <v>95</v>
      </c>
      <c r="E459" s="111" t="s">
        <v>0</v>
      </c>
      <c r="F459" s="112" t="s">
        <v>612</v>
      </c>
      <c r="H459" s="113">
        <v>1.35</v>
      </c>
      <c r="I459" s="114"/>
      <c r="L459" s="110"/>
      <c r="M459" s="115"/>
      <c r="N459" s="116"/>
      <c r="O459" s="116"/>
      <c r="P459" s="116"/>
      <c r="Q459" s="116"/>
      <c r="R459" s="116"/>
      <c r="S459" s="116"/>
      <c r="T459" s="117"/>
      <c r="AT459" s="111" t="s">
        <v>95</v>
      </c>
      <c r="AU459" s="111" t="s">
        <v>44</v>
      </c>
      <c r="AV459" s="7" t="s">
        <v>44</v>
      </c>
      <c r="AW459" s="7" t="s">
        <v>20</v>
      </c>
      <c r="AX459" s="7" t="s">
        <v>41</v>
      </c>
      <c r="AY459" s="111" t="s">
        <v>84</v>
      </c>
    </row>
    <row r="460" spans="2:51" s="7" customFormat="1" ht="22.5" x14ac:dyDescent="0.2">
      <c r="B460" s="110"/>
      <c r="D460" s="107" t="s">
        <v>95</v>
      </c>
      <c r="E460" s="111" t="s">
        <v>0</v>
      </c>
      <c r="F460" s="112" t="s">
        <v>613</v>
      </c>
      <c r="H460" s="113">
        <v>1.35</v>
      </c>
      <c r="I460" s="114"/>
      <c r="L460" s="110"/>
      <c r="M460" s="115"/>
      <c r="N460" s="116"/>
      <c r="O460" s="116"/>
      <c r="P460" s="116"/>
      <c r="Q460" s="116"/>
      <c r="R460" s="116"/>
      <c r="S460" s="116"/>
      <c r="T460" s="117"/>
      <c r="AT460" s="111" t="s">
        <v>95</v>
      </c>
      <c r="AU460" s="111" t="s">
        <v>44</v>
      </c>
      <c r="AV460" s="7" t="s">
        <v>44</v>
      </c>
      <c r="AW460" s="7" t="s">
        <v>20</v>
      </c>
      <c r="AX460" s="7" t="s">
        <v>41</v>
      </c>
      <c r="AY460" s="111" t="s">
        <v>84</v>
      </c>
    </row>
    <row r="461" spans="2:51" s="7" customFormat="1" ht="22.5" x14ac:dyDescent="0.2">
      <c r="B461" s="110"/>
      <c r="D461" s="107" t="s">
        <v>95</v>
      </c>
      <c r="E461" s="111" t="s">
        <v>0</v>
      </c>
      <c r="F461" s="112" t="s">
        <v>614</v>
      </c>
      <c r="H461" s="113">
        <v>1.35</v>
      </c>
      <c r="I461" s="114"/>
      <c r="L461" s="110"/>
      <c r="M461" s="115"/>
      <c r="N461" s="116"/>
      <c r="O461" s="116"/>
      <c r="P461" s="116"/>
      <c r="Q461" s="116"/>
      <c r="R461" s="116"/>
      <c r="S461" s="116"/>
      <c r="T461" s="117"/>
      <c r="AT461" s="111" t="s">
        <v>95</v>
      </c>
      <c r="AU461" s="111" t="s">
        <v>44</v>
      </c>
      <c r="AV461" s="7" t="s">
        <v>44</v>
      </c>
      <c r="AW461" s="7" t="s">
        <v>20</v>
      </c>
      <c r="AX461" s="7" t="s">
        <v>41</v>
      </c>
      <c r="AY461" s="111" t="s">
        <v>84</v>
      </c>
    </row>
    <row r="462" spans="2:51" s="7" customFormat="1" ht="22.5" x14ac:dyDescent="0.2">
      <c r="B462" s="110"/>
      <c r="D462" s="107" t="s">
        <v>95</v>
      </c>
      <c r="E462" s="111" t="s">
        <v>0</v>
      </c>
      <c r="F462" s="112" t="s">
        <v>615</v>
      </c>
      <c r="H462" s="113">
        <v>1.35</v>
      </c>
      <c r="I462" s="114"/>
      <c r="L462" s="110"/>
      <c r="M462" s="115"/>
      <c r="N462" s="116"/>
      <c r="O462" s="116"/>
      <c r="P462" s="116"/>
      <c r="Q462" s="116"/>
      <c r="R462" s="116"/>
      <c r="S462" s="116"/>
      <c r="T462" s="117"/>
      <c r="AT462" s="111" t="s">
        <v>95</v>
      </c>
      <c r="AU462" s="111" t="s">
        <v>44</v>
      </c>
      <c r="AV462" s="7" t="s">
        <v>44</v>
      </c>
      <c r="AW462" s="7" t="s">
        <v>20</v>
      </c>
      <c r="AX462" s="7" t="s">
        <v>41</v>
      </c>
      <c r="AY462" s="111" t="s">
        <v>84</v>
      </c>
    </row>
    <row r="463" spans="2:51" s="7" customFormat="1" ht="22.5" x14ac:dyDescent="0.2">
      <c r="B463" s="110"/>
      <c r="D463" s="107" t="s">
        <v>95</v>
      </c>
      <c r="E463" s="111" t="s">
        <v>0</v>
      </c>
      <c r="F463" s="112" t="s">
        <v>616</v>
      </c>
      <c r="H463" s="113">
        <v>1.35</v>
      </c>
      <c r="I463" s="114"/>
      <c r="L463" s="110"/>
      <c r="M463" s="115"/>
      <c r="N463" s="116"/>
      <c r="O463" s="116"/>
      <c r="P463" s="116"/>
      <c r="Q463" s="116"/>
      <c r="R463" s="116"/>
      <c r="S463" s="116"/>
      <c r="T463" s="117"/>
      <c r="AT463" s="111" t="s">
        <v>95</v>
      </c>
      <c r="AU463" s="111" t="s">
        <v>44</v>
      </c>
      <c r="AV463" s="7" t="s">
        <v>44</v>
      </c>
      <c r="AW463" s="7" t="s">
        <v>20</v>
      </c>
      <c r="AX463" s="7" t="s">
        <v>41</v>
      </c>
      <c r="AY463" s="111" t="s">
        <v>84</v>
      </c>
    </row>
    <row r="464" spans="2:51" s="7" customFormat="1" ht="22.5" x14ac:dyDescent="0.2">
      <c r="B464" s="110"/>
      <c r="D464" s="107" t="s">
        <v>95</v>
      </c>
      <c r="E464" s="111" t="s">
        <v>0</v>
      </c>
      <c r="F464" s="112" t="s">
        <v>617</v>
      </c>
      <c r="H464" s="113">
        <v>1.35</v>
      </c>
      <c r="I464" s="114"/>
      <c r="L464" s="110"/>
      <c r="M464" s="115"/>
      <c r="N464" s="116"/>
      <c r="O464" s="116"/>
      <c r="P464" s="116"/>
      <c r="Q464" s="116"/>
      <c r="R464" s="116"/>
      <c r="S464" s="116"/>
      <c r="T464" s="117"/>
      <c r="AT464" s="111" t="s">
        <v>95</v>
      </c>
      <c r="AU464" s="111" t="s">
        <v>44</v>
      </c>
      <c r="AV464" s="7" t="s">
        <v>44</v>
      </c>
      <c r="AW464" s="7" t="s">
        <v>20</v>
      </c>
      <c r="AX464" s="7" t="s">
        <v>41</v>
      </c>
      <c r="AY464" s="111" t="s">
        <v>84</v>
      </c>
    </row>
    <row r="465" spans="2:51" s="7" customFormat="1" ht="22.5" x14ac:dyDescent="0.2">
      <c r="B465" s="110"/>
      <c r="D465" s="107" t="s">
        <v>95</v>
      </c>
      <c r="E465" s="111" t="s">
        <v>0</v>
      </c>
      <c r="F465" s="112" t="s">
        <v>618</v>
      </c>
      <c r="H465" s="113">
        <v>1.35</v>
      </c>
      <c r="I465" s="114"/>
      <c r="L465" s="110"/>
      <c r="M465" s="115"/>
      <c r="N465" s="116"/>
      <c r="O465" s="116"/>
      <c r="P465" s="116"/>
      <c r="Q465" s="116"/>
      <c r="R465" s="116"/>
      <c r="S465" s="116"/>
      <c r="T465" s="117"/>
      <c r="AT465" s="111" t="s">
        <v>95</v>
      </c>
      <c r="AU465" s="111" t="s">
        <v>44</v>
      </c>
      <c r="AV465" s="7" t="s">
        <v>44</v>
      </c>
      <c r="AW465" s="7" t="s">
        <v>20</v>
      </c>
      <c r="AX465" s="7" t="s">
        <v>41</v>
      </c>
      <c r="AY465" s="111" t="s">
        <v>84</v>
      </c>
    </row>
    <row r="466" spans="2:51" s="7" customFormat="1" ht="22.5" x14ac:dyDescent="0.2">
      <c r="B466" s="110"/>
      <c r="D466" s="107" t="s">
        <v>95</v>
      </c>
      <c r="E466" s="111" t="s">
        <v>0</v>
      </c>
      <c r="F466" s="112" t="s">
        <v>619</v>
      </c>
      <c r="H466" s="113">
        <v>1.35</v>
      </c>
      <c r="I466" s="114"/>
      <c r="L466" s="110"/>
      <c r="M466" s="115"/>
      <c r="N466" s="116"/>
      <c r="O466" s="116"/>
      <c r="P466" s="116"/>
      <c r="Q466" s="116"/>
      <c r="R466" s="116"/>
      <c r="S466" s="116"/>
      <c r="T466" s="117"/>
      <c r="AT466" s="111" t="s">
        <v>95</v>
      </c>
      <c r="AU466" s="111" t="s">
        <v>44</v>
      </c>
      <c r="AV466" s="7" t="s">
        <v>44</v>
      </c>
      <c r="AW466" s="7" t="s">
        <v>20</v>
      </c>
      <c r="AX466" s="7" t="s">
        <v>41</v>
      </c>
      <c r="AY466" s="111" t="s">
        <v>84</v>
      </c>
    </row>
    <row r="467" spans="2:51" s="7" customFormat="1" ht="22.5" x14ac:dyDescent="0.2">
      <c r="B467" s="110"/>
      <c r="D467" s="107" t="s">
        <v>95</v>
      </c>
      <c r="E467" s="111" t="s">
        <v>0</v>
      </c>
      <c r="F467" s="112" t="s">
        <v>620</v>
      </c>
      <c r="H467" s="113">
        <v>1.35</v>
      </c>
      <c r="I467" s="114"/>
      <c r="L467" s="110"/>
      <c r="M467" s="115"/>
      <c r="N467" s="116"/>
      <c r="O467" s="116"/>
      <c r="P467" s="116"/>
      <c r="Q467" s="116"/>
      <c r="R467" s="116"/>
      <c r="S467" s="116"/>
      <c r="T467" s="117"/>
      <c r="AT467" s="111" t="s">
        <v>95</v>
      </c>
      <c r="AU467" s="111" t="s">
        <v>44</v>
      </c>
      <c r="AV467" s="7" t="s">
        <v>44</v>
      </c>
      <c r="AW467" s="7" t="s">
        <v>20</v>
      </c>
      <c r="AX467" s="7" t="s">
        <v>41</v>
      </c>
      <c r="AY467" s="111" t="s">
        <v>84</v>
      </c>
    </row>
    <row r="468" spans="2:51" s="7" customFormat="1" ht="22.5" x14ac:dyDescent="0.2">
      <c r="B468" s="110"/>
      <c r="D468" s="107" t="s">
        <v>95</v>
      </c>
      <c r="E468" s="111" t="s">
        <v>0</v>
      </c>
      <c r="F468" s="112" t="s">
        <v>621</v>
      </c>
      <c r="H468" s="113">
        <v>2.75</v>
      </c>
      <c r="I468" s="114"/>
      <c r="L468" s="110"/>
      <c r="M468" s="115"/>
      <c r="N468" s="116"/>
      <c r="O468" s="116"/>
      <c r="P468" s="116"/>
      <c r="Q468" s="116"/>
      <c r="R468" s="116"/>
      <c r="S468" s="116"/>
      <c r="T468" s="117"/>
      <c r="AT468" s="111" t="s">
        <v>95</v>
      </c>
      <c r="AU468" s="111" t="s">
        <v>44</v>
      </c>
      <c r="AV468" s="7" t="s">
        <v>44</v>
      </c>
      <c r="AW468" s="7" t="s">
        <v>20</v>
      </c>
      <c r="AX468" s="7" t="s">
        <v>41</v>
      </c>
      <c r="AY468" s="111" t="s">
        <v>84</v>
      </c>
    </row>
    <row r="469" spans="2:51" s="7" customFormat="1" ht="22.5" x14ac:dyDescent="0.2">
      <c r="B469" s="110"/>
      <c r="D469" s="107" t="s">
        <v>95</v>
      </c>
      <c r="E469" s="111" t="s">
        <v>0</v>
      </c>
      <c r="F469" s="112" t="s">
        <v>622</v>
      </c>
      <c r="H469" s="113">
        <v>1.35</v>
      </c>
      <c r="I469" s="114"/>
      <c r="L469" s="110"/>
      <c r="M469" s="115"/>
      <c r="N469" s="116"/>
      <c r="O469" s="116"/>
      <c r="P469" s="116"/>
      <c r="Q469" s="116"/>
      <c r="R469" s="116"/>
      <c r="S469" s="116"/>
      <c r="T469" s="117"/>
      <c r="AT469" s="111" t="s">
        <v>95</v>
      </c>
      <c r="AU469" s="111" t="s">
        <v>44</v>
      </c>
      <c r="AV469" s="7" t="s">
        <v>44</v>
      </c>
      <c r="AW469" s="7" t="s">
        <v>20</v>
      </c>
      <c r="AX469" s="7" t="s">
        <v>41</v>
      </c>
      <c r="AY469" s="111" t="s">
        <v>84</v>
      </c>
    </row>
    <row r="470" spans="2:51" s="7" customFormat="1" ht="22.5" x14ac:dyDescent="0.2">
      <c r="B470" s="110"/>
      <c r="D470" s="107" t="s">
        <v>95</v>
      </c>
      <c r="E470" s="111" t="s">
        <v>0</v>
      </c>
      <c r="F470" s="112" t="s">
        <v>623</v>
      </c>
      <c r="H470" s="113">
        <v>1.35</v>
      </c>
      <c r="I470" s="114"/>
      <c r="L470" s="110"/>
      <c r="M470" s="115"/>
      <c r="N470" s="116"/>
      <c r="O470" s="116"/>
      <c r="P470" s="116"/>
      <c r="Q470" s="116"/>
      <c r="R470" s="116"/>
      <c r="S470" s="116"/>
      <c r="T470" s="117"/>
      <c r="AT470" s="111" t="s">
        <v>95</v>
      </c>
      <c r="AU470" s="111" t="s">
        <v>44</v>
      </c>
      <c r="AV470" s="7" t="s">
        <v>44</v>
      </c>
      <c r="AW470" s="7" t="s">
        <v>20</v>
      </c>
      <c r="AX470" s="7" t="s">
        <v>41</v>
      </c>
      <c r="AY470" s="111" t="s">
        <v>84</v>
      </c>
    </row>
    <row r="471" spans="2:51" s="7" customFormat="1" ht="22.5" x14ac:dyDescent="0.2">
      <c r="B471" s="110"/>
      <c r="D471" s="107" t="s">
        <v>95</v>
      </c>
      <c r="E471" s="111" t="s">
        <v>0</v>
      </c>
      <c r="F471" s="112" t="s">
        <v>624</v>
      </c>
      <c r="H471" s="113">
        <v>1.35</v>
      </c>
      <c r="I471" s="114"/>
      <c r="L471" s="110"/>
      <c r="M471" s="115"/>
      <c r="N471" s="116"/>
      <c r="O471" s="116"/>
      <c r="P471" s="116"/>
      <c r="Q471" s="116"/>
      <c r="R471" s="116"/>
      <c r="S471" s="116"/>
      <c r="T471" s="117"/>
      <c r="AT471" s="111" t="s">
        <v>95</v>
      </c>
      <c r="AU471" s="111" t="s">
        <v>44</v>
      </c>
      <c r="AV471" s="7" t="s">
        <v>44</v>
      </c>
      <c r="AW471" s="7" t="s">
        <v>20</v>
      </c>
      <c r="AX471" s="7" t="s">
        <v>41</v>
      </c>
      <c r="AY471" s="111" t="s">
        <v>84</v>
      </c>
    </row>
    <row r="472" spans="2:51" s="7" customFormat="1" ht="22.5" x14ac:dyDescent="0.2">
      <c r="B472" s="110"/>
      <c r="D472" s="107" t="s">
        <v>95</v>
      </c>
      <c r="E472" s="111" t="s">
        <v>0</v>
      </c>
      <c r="F472" s="112" t="s">
        <v>625</v>
      </c>
      <c r="H472" s="113">
        <v>1.35</v>
      </c>
      <c r="I472" s="114"/>
      <c r="L472" s="110"/>
      <c r="M472" s="115"/>
      <c r="N472" s="116"/>
      <c r="O472" s="116"/>
      <c r="P472" s="116"/>
      <c r="Q472" s="116"/>
      <c r="R472" s="116"/>
      <c r="S472" s="116"/>
      <c r="T472" s="117"/>
      <c r="AT472" s="111" t="s">
        <v>95</v>
      </c>
      <c r="AU472" s="111" t="s">
        <v>44</v>
      </c>
      <c r="AV472" s="7" t="s">
        <v>44</v>
      </c>
      <c r="AW472" s="7" t="s">
        <v>20</v>
      </c>
      <c r="AX472" s="7" t="s">
        <v>41</v>
      </c>
      <c r="AY472" s="111" t="s">
        <v>84</v>
      </c>
    </row>
    <row r="473" spans="2:51" s="7" customFormat="1" ht="22.5" x14ac:dyDescent="0.2">
      <c r="B473" s="110"/>
      <c r="D473" s="107" t="s">
        <v>95</v>
      </c>
      <c r="E473" s="111" t="s">
        <v>0</v>
      </c>
      <c r="F473" s="112" t="s">
        <v>626</v>
      </c>
      <c r="H473" s="113">
        <v>1.35</v>
      </c>
      <c r="I473" s="114"/>
      <c r="L473" s="110"/>
      <c r="M473" s="115"/>
      <c r="N473" s="116"/>
      <c r="O473" s="116"/>
      <c r="P473" s="116"/>
      <c r="Q473" s="116"/>
      <c r="R473" s="116"/>
      <c r="S473" s="116"/>
      <c r="T473" s="117"/>
      <c r="AT473" s="111" t="s">
        <v>95</v>
      </c>
      <c r="AU473" s="111" t="s">
        <v>44</v>
      </c>
      <c r="AV473" s="7" t="s">
        <v>44</v>
      </c>
      <c r="AW473" s="7" t="s">
        <v>20</v>
      </c>
      <c r="AX473" s="7" t="s">
        <v>41</v>
      </c>
      <c r="AY473" s="111" t="s">
        <v>84</v>
      </c>
    </row>
    <row r="474" spans="2:51" s="7" customFormat="1" ht="22.5" x14ac:dyDescent="0.2">
      <c r="B474" s="110"/>
      <c r="D474" s="107" t="s">
        <v>95</v>
      </c>
      <c r="E474" s="111" t="s">
        <v>0</v>
      </c>
      <c r="F474" s="112" t="s">
        <v>627</v>
      </c>
      <c r="H474" s="113">
        <v>1.35</v>
      </c>
      <c r="I474" s="114"/>
      <c r="L474" s="110"/>
      <c r="M474" s="115"/>
      <c r="N474" s="116"/>
      <c r="O474" s="116"/>
      <c r="P474" s="116"/>
      <c r="Q474" s="116"/>
      <c r="R474" s="116"/>
      <c r="S474" s="116"/>
      <c r="T474" s="117"/>
      <c r="AT474" s="111" t="s">
        <v>95</v>
      </c>
      <c r="AU474" s="111" t="s">
        <v>44</v>
      </c>
      <c r="AV474" s="7" t="s">
        <v>44</v>
      </c>
      <c r="AW474" s="7" t="s">
        <v>20</v>
      </c>
      <c r="AX474" s="7" t="s">
        <v>41</v>
      </c>
      <c r="AY474" s="111" t="s">
        <v>84</v>
      </c>
    </row>
    <row r="475" spans="2:51" s="7" customFormat="1" ht="22.5" x14ac:dyDescent="0.2">
      <c r="B475" s="110"/>
      <c r="D475" s="107" t="s">
        <v>95</v>
      </c>
      <c r="E475" s="111" t="s">
        <v>0</v>
      </c>
      <c r="F475" s="112" t="s">
        <v>628</v>
      </c>
      <c r="H475" s="113">
        <v>1.35</v>
      </c>
      <c r="I475" s="114"/>
      <c r="L475" s="110"/>
      <c r="M475" s="115"/>
      <c r="N475" s="116"/>
      <c r="O475" s="116"/>
      <c r="P475" s="116"/>
      <c r="Q475" s="116"/>
      <c r="R475" s="116"/>
      <c r="S475" s="116"/>
      <c r="T475" s="117"/>
      <c r="AT475" s="111" t="s">
        <v>95</v>
      </c>
      <c r="AU475" s="111" t="s">
        <v>44</v>
      </c>
      <c r="AV475" s="7" t="s">
        <v>44</v>
      </c>
      <c r="AW475" s="7" t="s">
        <v>20</v>
      </c>
      <c r="AX475" s="7" t="s">
        <v>41</v>
      </c>
      <c r="AY475" s="111" t="s">
        <v>84</v>
      </c>
    </row>
    <row r="476" spans="2:51" s="7" customFormat="1" ht="22.5" x14ac:dyDescent="0.2">
      <c r="B476" s="110"/>
      <c r="D476" s="107" t="s">
        <v>95</v>
      </c>
      <c r="E476" s="111" t="s">
        <v>0</v>
      </c>
      <c r="F476" s="112" t="s">
        <v>629</v>
      </c>
      <c r="H476" s="113">
        <v>1.35</v>
      </c>
      <c r="I476" s="114"/>
      <c r="L476" s="110"/>
      <c r="M476" s="115"/>
      <c r="N476" s="116"/>
      <c r="O476" s="116"/>
      <c r="P476" s="116"/>
      <c r="Q476" s="116"/>
      <c r="R476" s="116"/>
      <c r="S476" s="116"/>
      <c r="T476" s="117"/>
      <c r="AT476" s="111" t="s">
        <v>95</v>
      </c>
      <c r="AU476" s="111" t="s">
        <v>44</v>
      </c>
      <c r="AV476" s="7" t="s">
        <v>44</v>
      </c>
      <c r="AW476" s="7" t="s">
        <v>20</v>
      </c>
      <c r="AX476" s="7" t="s">
        <v>41</v>
      </c>
      <c r="AY476" s="111" t="s">
        <v>84</v>
      </c>
    </row>
    <row r="477" spans="2:51" s="7" customFormat="1" ht="22.5" x14ac:dyDescent="0.2">
      <c r="B477" s="110"/>
      <c r="D477" s="107" t="s">
        <v>95</v>
      </c>
      <c r="E477" s="111" t="s">
        <v>0</v>
      </c>
      <c r="F477" s="112" t="s">
        <v>630</v>
      </c>
      <c r="H477" s="113">
        <v>2.75</v>
      </c>
      <c r="I477" s="114"/>
      <c r="L477" s="110"/>
      <c r="M477" s="115"/>
      <c r="N477" s="116"/>
      <c r="O477" s="116"/>
      <c r="P477" s="116"/>
      <c r="Q477" s="116"/>
      <c r="R477" s="116"/>
      <c r="S477" s="116"/>
      <c r="T477" s="117"/>
      <c r="AT477" s="111" t="s">
        <v>95</v>
      </c>
      <c r="AU477" s="111" t="s">
        <v>44</v>
      </c>
      <c r="AV477" s="7" t="s">
        <v>44</v>
      </c>
      <c r="AW477" s="7" t="s">
        <v>20</v>
      </c>
      <c r="AX477" s="7" t="s">
        <v>41</v>
      </c>
      <c r="AY477" s="111" t="s">
        <v>84</v>
      </c>
    </row>
    <row r="478" spans="2:51" s="7" customFormat="1" ht="22.5" x14ac:dyDescent="0.2">
      <c r="B478" s="110"/>
      <c r="D478" s="107" t="s">
        <v>95</v>
      </c>
      <c r="E478" s="111" t="s">
        <v>0</v>
      </c>
      <c r="F478" s="112" t="s">
        <v>631</v>
      </c>
      <c r="H478" s="113">
        <v>1.35</v>
      </c>
      <c r="I478" s="114"/>
      <c r="L478" s="110"/>
      <c r="M478" s="115"/>
      <c r="N478" s="116"/>
      <c r="O478" s="116"/>
      <c r="P478" s="116"/>
      <c r="Q478" s="116"/>
      <c r="R478" s="116"/>
      <c r="S478" s="116"/>
      <c r="T478" s="117"/>
      <c r="AT478" s="111" t="s">
        <v>95</v>
      </c>
      <c r="AU478" s="111" t="s">
        <v>44</v>
      </c>
      <c r="AV478" s="7" t="s">
        <v>44</v>
      </c>
      <c r="AW478" s="7" t="s">
        <v>20</v>
      </c>
      <c r="AX478" s="7" t="s">
        <v>41</v>
      </c>
      <c r="AY478" s="111" t="s">
        <v>84</v>
      </c>
    </row>
    <row r="479" spans="2:51" s="7" customFormat="1" ht="22.5" x14ac:dyDescent="0.2">
      <c r="B479" s="110"/>
      <c r="D479" s="107" t="s">
        <v>95</v>
      </c>
      <c r="E479" s="111" t="s">
        <v>0</v>
      </c>
      <c r="F479" s="112" t="s">
        <v>632</v>
      </c>
      <c r="H479" s="113">
        <v>1.35</v>
      </c>
      <c r="I479" s="114"/>
      <c r="L479" s="110"/>
      <c r="M479" s="115"/>
      <c r="N479" s="116"/>
      <c r="O479" s="116"/>
      <c r="P479" s="116"/>
      <c r="Q479" s="116"/>
      <c r="R479" s="116"/>
      <c r="S479" s="116"/>
      <c r="T479" s="117"/>
      <c r="AT479" s="111" t="s">
        <v>95</v>
      </c>
      <c r="AU479" s="111" t="s">
        <v>44</v>
      </c>
      <c r="AV479" s="7" t="s">
        <v>44</v>
      </c>
      <c r="AW479" s="7" t="s">
        <v>20</v>
      </c>
      <c r="AX479" s="7" t="s">
        <v>41</v>
      </c>
      <c r="AY479" s="111" t="s">
        <v>84</v>
      </c>
    </row>
    <row r="480" spans="2:51" s="7" customFormat="1" ht="22.5" x14ac:dyDescent="0.2">
      <c r="B480" s="110"/>
      <c r="D480" s="107" t="s">
        <v>95</v>
      </c>
      <c r="E480" s="111" t="s">
        <v>0</v>
      </c>
      <c r="F480" s="112" t="s">
        <v>633</v>
      </c>
      <c r="H480" s="113">
        <v>1.35</v>
      </c>
      <c r="I480" s="114"/>
      <c r="L480" s="110"/>
      <c r="M480" s="115"/>
      <c r="N480" s="116"/>
      <c r="O480" s="116"/>
      <c r="P480" s="116"/>
      <c r="Q480" s="116"/>
      <c r="R480" s="116"/>
      <c r="S480" s="116"/>
      <c r="T480" s="117"/>
      <c r="AT480" s="111" t="s">
        <v>95</v>
      </c>
      <c r="AU480" s="111" t="s">
        <v>44</v>
      </c>
      <c r="AV480" s="7" t="s">
        <v>44</v>
      </c>
      <c r="AW480" s="7" t="s">
        <v>20</v>
      </c>
      <c r="AX480" s="7" t="s">
        <v>41</v>
      </c>
      <c r="AY480" s="111" t="s">
        <v>84</v>
      </c>
    </row>
    <row r="481" spans="2:65" s="7" customFormat="1" ht="22.5" x14ac:dyDescent="0.2">
      <c r="B481" s="110"/>
      <c r="D481" s="107" t="s">
        <v>95</v>
      </c>
      <c r="E481" s="111" t="s">
        <v>0</v>
      </c>
      <c r="F481" s="112" t="s">
        <v>634</v>
      </c>
      <c r="H481" s="113">
        <v>1.35</v>
      </c>
      <c r="I481" s="114"/>
      <c r="L481" s="110"/>
      <c r="M481" s="115"/>
      <c r="N481" s="116"/>
      <c r="O481" s="116"/>
      <c r="P481" s="116"/>
      <c r="Q481" s="116"/>
      <c r="R481" s="116"/>
      <c r="S481" s="116"/>
      <c r="T481" s="117"/>
      <c r="AT481" s="111" t="s">
        <v>95</v>
      </c>
      <c r="AU481" s="111" t="s">
        <v>44</v>
      </c>
      <c r="AV481" s="7" t="s">
        <v>44</v>
      </c>
      <c r="AW481" s="7" t="s">
        <v>20</v>
      </c>
      <c r="AX481" s="7" t="s">
        <v>41</v>
      </c>
      <c r="AY481" s="111" t="s">
        <v>84</v>
      </c>
    </row>
    <row r="482" spans="2:65" s="7" customFormat="1" ht="22.5" x14ac:dyDescent="0.2">
      <c r="B482" s="110"/>
      <c r="D482" s="107" t="s">
        <v>95</v>
      </c>
      <c r="E482" s="111" t="s">
        <v>0</v>
      </c>
      <c r="F482" s="112" t="s">
        <v>635</v>
      </c>
      <c r="H482" s="113">
        <v>1.35</v>
      </c>
      <c r="I482" s="114"/>
      <c r="L482" s="110"/>
      <c r="M482" s="115"/>
      <c r="N482" s="116"/>
      <c r="O482" s="116"/>
      <c r="P482" s="116"/>
      <c r="Q482" s="116"/>
      <c r="R482" s="116"/>
      <c r="S482" s="116"/>
      <c r="T482" s="117"/>
      <c r="AT482" s="111" t="s">
        <v>95</v>
      </c>
      <c r="AU482" s="111" t="s">
        <v>44</v>
      </c>
      <c r="AV482" s="7" t="s">
        <v>44</v>
      </c>
      <c r="AW482" s="7" t="s">
        <v>20</v>
      </c>
      <c r="AX482" s="7" t="s">
        <v>41</v>
      </c>
      <c r="AY482" s="111" t="s">
        <v>84</v>
      </c>
    </row>
    <row r="483" spans="2:65" s="7" customFormat="1" ht="22.5" x14ac:dyDescent="0.2">
      <c r="B483" s="110"/>
      <c r="D483" s="107" t="s">
        <v>95</v>
      </c>
      <c r="E483" s="111" t="s">
        <v>0</v>
      </c>
      <c r="F483" s="112" t="s">
        <v>636</v>
      </c>
      <c r="H483" s="113">
        <v>1.35</v>
      </c>
      <c r="I483" s="114"/>
      <c r="L483" s="110"/>
      <c r="M483" s="115"/>
      <c r="N483" s="116"/>
      <c r="O483" s="116"/>
      <c r="P483" s="116"/>
      <c r="Q483" s="116"/>
      <c r="R483" s="116"/>
      <c r="S483" s="116"/>
      <c r="T483" s="117"/>
      <c r="AT483" s="111" t="s">
        <v>95</v>
      </c>
      <c r="AU483" s="111" t="s">
        <v>44</v>
      </c>
      <c r="AV483" s="7" t="s">
        <v>44</v>
      </c>
      <c r="AW483" s="7" t="s">
        <v>20</v>
      </c>
      <c r="AX483" s="7" t="s">
        <v>41</v>
      </c>
      <c r="AY483" s="111" t="s">
        <v>84</v>
      </c>
    </row>
    <row r="484" spans="2:65" s="7" customFormat="1" ht="22.5" x14ac:dyDescent="0.2">
      <c r="B484" s="110"/>
      <c r="D484" s="107" t="s">
        <v>95</v>
      </c>
      <c r="E484" s="111" t="s">
        <v>0</v>
      </c>
      <c r="F484" s="112" t="s">
        <v>637</v>
      </c>
      <c r="H484" s="113">
        <v>1.35</v>
      </c>
      <c r="I484" s="114"/>
      <c r="L484" s="110"/>
      <c r="M484" s="115"/>
      <c r="N484" s="116"/>
      <c r="O484" s="116"/>
      <c r="P484" s="116"/>
      <c r="Q484" s="116"/>
      <c r="R484" s="116"/>
      <c r="S484" s="116"/>
      <c r="T484" s="117"/>
      <c r="AT484" s="111" t="s">
        <v>95</v>
      </c>
      <c r="AU484" s="111" t="s">
        <v>44</v>
      </c>
      <c r="AV484" s="7" t="s">
        <v>44</v>
      </c>
      <c r="AW484" s="7" t="s">
        <v>20</v>
      </c>
      <c r="AX484" s="7" t="s">
        <v>41</v>
      </c>
      <c r="AY484" s="111" t="s">
        <v>84</v>
      </c>
    </row>
    <row r="485" spans="2:65" s="7" customFormat="1" ht="22.5" x14ac:dyDescent="0.2">
      <c r="B485" s="110"/>
      <c r="D485" s="107" t="s">
        <v>95</v>
      </c>
      <c r="E485" s="111" t="s">
        <v>0</v>
      </c>
      <c r="F485" s="112" t="s">
        <v>638</v>
      </c>
      <c r="H485" s="113">
        <v>1.35</v>
      </c>
      <c r="I485" s="114"/>
      <c r="L485" s="110"/>
      <c r="M485" s="115"/>
      <c r="N485" s="116"/>
      <c r="O485" s="116"/>
      <c r="P485" s="116"/>
      <c r="Q485" s="116"/>
      <c r="R485" s="116"/>
      <c r="S485" s="116"/>
      <c r="T485" s="117"/>
      <c r="AT485" s="111" t="s">
        <v>95</v>
      </c>
      <c r="AU485" s="111" t="s">
        <v>44</v>
      </c>
      <c r="AV485" s="7" t="s">
        <v>44</v>
      </c>
      <c r="AW485" s="7" t="s">
        <v>20</v>
      </c>
      <c r="AX485" s="7" t="s">
        <v>41</v>
      </c>
      <c r="AY485" s="111" t="s">
        <v>84</v>
      </c>
    </row>
    <row r="486" spans="2:65" s="1" customFormat="1" ht="24" customHeight="1" x14ac:dyDescent="0.2">
      <c r="B486" s="93"/>
      <c r="C486" s="94" t="s">
        <v>639</v>
      </c>
      <c r="D486" s="94" t="s">
        <v>86</v>
      </c>
      <c r="E486" s="95" t="s">
        <v>640</v>
      </c>
      <c r="F486" s="96" t="s">
        <v>641</v>
      </c>
      <c r="G486" s="97" t="s">
        <v>192</v>
      </c>
      <c r="H486" s="98">
        <v>91.05</v>
      </c>
      <c r="I486" s="99"/>
      <c r="J486" s="100">
        <f>ROUND(I486*H486,2)</f>
        <v>0</v>
      </c>
      <c r="K486" s="96" t="s">
        <v>90</v>
      </c>
      <c r="L486" s="18"/>
      <c r="M486" s="101" t="s">
        <v>0</v>
      </c>
      <c r="N486" s="102" t="s">
        <v>28</v>
      </c>
      <c r="O486" s="26"/>
      <c r="P486" s="103">
        <f>O486*H486</f>
        <v>0</v>
      </c>
      <c r="Q486" s="103">
        <v>5.3499999999999997E-3</v>
      </c>
      <c r="R486" s="103">
        <f>Q486*H486</f>
        <v>0.48711749999999998</v>
      </c>
      <c r="S486" s="103">
        <v>0</v>
      </c>
      <c r="T486" s="104">
        <f>S486*H486</f>
        <v>0</v>
      </c>
      <c r="AR486" s="105" t="s">
        <v>168</v>
      </c>
      <c r="AT486" s="105" t="s">
        <v>86</v>
      </c>
      <c r="AU486" s="105" t="s">
        <v>44</v>
      </c>
      <c r="AY486" s="9" t="s">
        <v>84</v>
      </c>
      <c r="BE486" s="106">
        <f>IF(N486="základní",J486,0)</f>
        <v>0</v>
      </c>
      <c r="BF486" s="106">
        <f>IF(N486="snížená",J486,0)</f>
        <v>0</v>
      </c>
      <c r="BG486" s="106">
        <f>IF(N486="zákl. přenesená",J486,0)</f>
        <v>0</v>
      </c>
      <c r="BH486" s="106">
        <f>IF(N486="sníž. přenesená",J486,0)</f>
        <v>0</v>
      </c>
      <c r="BI486" s="106">
        <f>IF(N486="nulová",J486,0)</f>
        <v>0</v>
      </c>
      <c r="BJ486" s="9" t="s">
        <v>42</v>
      </c>
      <c r="BK486" s="106">
        <f>ROUND(I486*H486,2)</f>
        <v>0</v>
      </c>
      <c r="BL486" s="9" t="s">
        <v>168</v>
      </c>
      <c r="BM486" s="105" t="s">
        <v>642</v>
      </c>
    </row>
    <row r="487" spans="2:65" s="1" customFormat="1" ht="29.25" x14ac:dyDescent="0.2">
      <c r="B487" s="18"/>
      <c r="D487" s="107" t="s">
        <v>93</v>
      </c>
      <c r="F487" s="108" t="s">
        <v>643</v>
      </c>
      <c r="I487" s="38"/>
      <c r="L487" s="18"/>
      <c r="M487" s="109"/>
      <c r="N487" s="26"/>
      <c r="O487" s="26"/>
      <c r="P487" s="26"/>
      <c r="Q487" s="26"/>
      <c r="R487" s="26"/>
      <c r="S487" s="26"/>
      <c r="T487" s="27"/>
      <c r="AT487" s="9" t="s">
        <v>93</v>
      </c>
      <c r="AU487" s="9" t="s">
        <v>44</v>
      </c>
    </row>
    <row r="488" spans="2:65" s="7" customFormat="1" x14ac:dyDescent="0.2">
      <c r="B488" s="110"/>
      <c r="D488" s="107" t="s">
        <v>95</v>
      </c>
      <c r="E488" s="111" t="s">
        <v>0</v>
      </c>
      <c r="F488" s="112" t="s">
        <v>644</v>
      </c>
      <c r="H488" s="113">
        <v>1.1000000000000001</v>
      </c>
      <c r="I488" s="114"/>
      <c r="L488" s="110"/>
      <c r="M488" s="115"/>
      <c r="N488" s="116"/>
      <c r="O488" s="116"/>
      <c r="P488" s="116"/>
      <c r="Q488" s="116"/>
      <c r="R488" s="116"/>
      <c r="S488" s="116"/>
      <c r="T488" s="117"/>
      <c r="AT488" s="111" t="s">
        <v>95</v>
      </c>
      <c r="AU488" s="111" t="s">
        <v>44</v>
      </c>
      <c r="AV488" s="7" t="s">
        <v>44</v>
      </c>
      <c r="AW488" s="7" t="s">
        <v>20</v>
      </c>
      <c r="AX488" s="7" t="s">
        <v>41</v>
      </c>
      <c r="AY488" s="111" t="s">
        <v>84</v>
      </c>
    </row>
    <row r="489" spans="2:65" s="7" customFormat="1" x14ac:dyDescent="0.2">
      <c r="B489" s="110"/>
      <c r="D489" s="107" t="s">
        <v>95</v>
      </c>
      <c r="E489" s="111" t="s">
        <v>0</v>
      </c>
      <c r="F489" s="112" t="s">
        <v>645</v>
      </c>
      <c r="H489" s="113">
        <v>1.1000000000000001</v>
      </c>
      <c r="I489" s="114"/>
      <c r="L489" s="110"/>
      <c r="M489" s="115"/>
      <c r="N489" s="116"/>
      <c r="O489" s="116"/>
      <c r="P489" s="116"/>
      <c r="Q489" s="116"/>
      <c r="R489" s="116"/>
      <c r="S489" s="116"/>
      <c r="T489" s="117"/>
      <c r="AT489" s="111" t="s">
        <v>95</v>
      </c>
      <c r="AU489" s="111" t="s">
        <v>44</v>
      </c>
      <c r="AV489" s="7" t="s">
        <v>44</v>
      </c>
      <c r="AW489" s="7" t="s">
        <v>20</v>
      </c>
      <c r="AX489" s="7" t="s">
        <v>41</v>
      </c>
      <c r="AY489" s="111" t="s">
        <v>84</v>
      </c>
    </row>
    <row r="490" spans="2:65" s="7" customFormat="1" x14ac:dyDescent="0.2">
      <c r="B490" s="110"/>
      <c r="D490" s="107" t="s">
        <v>95</v>
      </c>
      <c r="E490" s="111" t="s">
        <v>0</v>
      </c>
      <c r="F490" s="112" t="s">
        <v>646</v>
      </c>
      <c r="H490" s="113">
        <v>1.1000000000000001</v>
      </c>
      <c r="I490" s="114"/>
      <c r="L490" s="110"/>
      <c r="M490" s="115"/>
      <c r="N490" s="116"/>
      <c r="O490" s="116"/>
      <c r="P490" s="116"/>
      <c r="Q490" s="116"/>
      <c r="R490" s="116"/>
      <c r="S490" s="116"/>
      <c r="T490" s="117"/>
      <c r="AT490" s="111" t="s">
        <v>95</v>
      </c>
      <c r="AU490" s="111" t="s">
        <v>44</v>
      </c>
      <c r="AV490" s="7" t="s">
        <v>44</v>
      </c>
      <c r="AW490" s="7" t="s">
        <v>20</v>
      </c>
      <c r="AX490" s="7" t="s">
        <v>41</v>
      </c>
      <c r="AY490" s="111" t="s">
        <v>84</v>
      </c>
    </row>
    <row r="491" spans="2:65" s="7" customFormat="1" ht="22.5" x14ac:dyDescent="0.2">
      <c r="B491" s="110"/>
      <c r="D491" s="107" t="s">
        <v>95</v>
      </c>
      <c r="E491" s="111" t="s">
        <v>0</v>
      </c>
      <c r="F491" s="112" t="s">
        <v>647</v>
      </c>
      <c r="H491" s="113">
        <v>1.25</v>
      </c>
      <c r="I491" s="114"/>
      <c r="L491" s="110"/>
      <c r="M491" s="115"/>
      <c r="N491" s="116"/>
      <c r="O491" s="116"/>
      <c r="P491" s="116"/>
      <c r="Q491" s="116"/>
      <c r="R491" s="116"/>
      <c r="S491" s="116"/>
      <c r="T491" s="117"/>
      <c r="AT491" s="111" t="s">
        <v>95</v>
      </c>
      <c r="AU491" s="111" t="s">
        <v>44</v>
      </c>
      <c r="AV491" s="7" t="s">
        <v>44</v>
      </c>
      <c r="AW491" s="7" t="s">
        <v>20</v>
      </c>
      <c r="AX491" s="7" t="s">
        <v>41</v>
      </c>
      <c r="AY491" s="111" t="s">
        <v>84</v>
      </c>
    </row>
    <row r="492" spans="2:65" s="7" customFormat="1" ht="22.5" x14ac:dyDescent="0.2">
      <c r="B492" s="110"/>
      <c r="D492" s="107" t="s">
        <v>95</v>
      </c>
      <c r="E492" s="111" t="s">
        <v>0</v>
      </c>
      <c r="F492" s="112" t="s">
        <v>648</v>
      </c>
      <c r="H492" s="113">
        <v>1.25</v>
      </c>
      <c r="I492" s="114"/>
      <c r="L492" s="110"/>
      <c r="M492" s="115"/>
      <c r="N492" s="116"/>
      <c r="O492" s="116"/>
      <c r="P492" s="116"/>
      <c r="Q492" s="116"/>
      <c r="R492" s="116"/>
      <c r="S492" s="116"/>
      <c r="T492" s="117"/>
      <c r="AT492" s="111" t="s">
        <v>95</v>
      </c>
      <c r="AU492" s="111" t="s">
        <v>44</v>
      </c>
      <c r="AV492" s="7" t="s">
        <v>44</v>
      </c>
      <c r="AW492" s="7" t="s">
        <v>20</v>
      </c>
      <c r="AX492" s="7" t="s">
        <v>41</v>
      </c>
      <c r="AY492" s="111" t="s">
        <v>84</v>
      </c>
    </row>
    <row r="493" spans="2:65" s="7" customFormat="1" ht="22.5" x14ac:dyDescent="0.2">
      <c r="B493" s="110"/>
      <c r="D493" s="107" t="s">
        <v>95</v>
      </c>
      <c r="E493" s="111" t="s">
        <v>0</v>
      </c>
      <c r="F493" s="112" t="s">
        <v>649</v>
      </c>
      <c r="H493" s="113">
        <v>1.25</v>
      </c>
      <c r="I493" s="114"/>
      <c r="L493" s="110"/>
      <c r="M493" s="115"/>
      <c r="N493" s="116"/>
      <c r="O493" s="116"/>
      <c r="P493" s="116"/>
      <c r="Q493" s="116"/>
      <c r="R493" s="116"/>
      <c r="S493" s="116"/>
      <c r="T493" s="117"/>
      <c r="AT493" s="111" t="s">
        <v>95</v>
      </c>
      <c r="AU493" s="111" t="s">
        <v>44</v>
      </c>
      <c r="AV493" s="7" t="s">
        <v>44</v>
      </c>
      <c r="AW493" s="7" t="s">
        <v>20</v>
      </c>
      <c r="AX493" s="7" t="s">
        <v>41</v>
      </c>
      <c r="AY493" s="111" t="s">
        <v>84</v>
      </c>
    </row>
    <row r="494" spans="2:65" s="7" customFormat="1" ht="22.5" x14ac:dyDescent="0.2">
      <c r="B494" s="110"/>
      <c r="D494" s="107" t="s">
        <v>95</v>
      </c>
      <c r="E494" s="111" t="s">
        <v>0</v>
      </c>
      <c r="F494" s="112" t="s">
        <v>650</v>
      </c>
      <c r="H494" s="113">
        <v>1.25</v>
      </c>
      <c r="I494" s="114"/>
      <c r="L494" s="110"/>
      <c r="M494" s="115"/>
      <c r="N494" s="116"/>
      <c r="O494" s="116"/>
      <c r="P494" s="116"/>
      <c r="Q494" s="116"/>
      <c r="R494" s="116"/>
      <c r="S494" s="116"/>
      <c r="T494" s="117"/>
      <c r="AT494" s="111" t="s">
        <v>95</v>
      </c>
      <c r="AU494" s="111" t="s">
        <v>44</v>
      </c>
      <c r="AV494" s="7" t="s">
        <v>44</v>
      </c>
      <c r="AW494" s="7" t="s">
        <v>20</v>
      </c>
      <c r="AX494" s="7" t="s">
        <v>41</v>
      </c>
      <c r="AY494" s="111" t="s">
        <v>84</v>
      </c>
    </row>
    <row r="495" spans="2:65" s="7" customFormat="1" ht="22.5" x14ac:dyDescent="0.2">
      <c r="B495" s="110"/>
      <c r="D495" s="107" t="s">
        <v>95</v>
      </c>
      <c r="E495" s="111" t="s">
        <v>0</v>
      </c>
      <c r="F495" s="112" t="s">
        <v>651</v>
      </c>
      <c r="H495" s="113">
        <v>1.25</v>
      </c>
      <c r="I495" s="114"/>
      <c r="L495" s="110"/>
      <c r="M495" s="115"/>
      <c r="N495" s="116"/>
      <c r="O495" s="116"/>
      <c r="P495" s="116"/>
      <c r="Q495" s="116"/>
      <c r="R495" s="116"/>
      <c r="S495" s="116"/>
      <c r="T495" s="117"/>
      <c r="AT495" s="111" t="s">
        <v>95</v>
      </c>
      <c r="AU495" s="111" t="s">
        <v>44</v>
      </c>
      <c r="AV495" s="7" t="s">
        <v>44</v>
      </c>
      <c r="AW495" s="7" t="s">
        <v>20</v>
      </c>
      <c r="AX495" s="7" t="s">
        <v>41</v>
      </c>
      <c r="AY495" s="111" t="s">
        <v>84</v>
      </c>
    </row>
    <row r="496" spans="2:65" s="7" customFormat="1" ht="22.5" x14ac:dyDescent="0.2">
      <c r="B496" s="110"/>
      <c r="D496" s="107" t="s">
        <v>95</v>
      </c>
      <c r="E496" s="111" t="s">
        <v>0</v>
      </c>
      <c r="F496" s="112" t="s">
        <v>652</v>
      </c>
      <c r="H496" s="113">
        <v>1.25</v>
      </c>
      <c r="I496" s="114"/>
      <c r="L496" s="110"/>
      <c r="M496" s="115"/>
      <c r="N496" s="116"/>
      <c r="O496" s="116"/>
      <c r="P496" s="116"/>
      <c r="Q496" s="116"/>
      <c r="R496" s="116"/>
      <c r="S496" s="116"/>
      <c r="T496" s="117"/>
      <c r="AT496" s="111" t="s">
        <v>95</v>
      </c>
      <c r="AU496" s="111" t="s">
        <v>44</v>
      </c>
      <c r="AV496" s="7" t="s">
        <v>44</v>
      </c>
      <c r="AW496" s="7" t="s">
        <v>20</v>
      </c>
      <c r="AX496" s="7" t="s">
        <v>41</v>
      </c>
      <c r="AY496" s="111" t="s">
        <v>84</v>
      </c>
    </row>
    <row r="497" spans="2:51" s="7" customFormat="1" ht="22.5" x14ac:dyDescent="0.2">
      <c r="B497" s="110"/>
      <c r="D497" s="107" t="s">
        <v>95</v>
      </c>
      <c r="E497" s="111" t="s">
        <v>0</v>
      </c>
      <c r="F497" s="112" t="s">
        <v>653</v>
      </c>
      <c r="H497" s="113">
        <v>1.25</v>
      </c>
      <c r="I497" s="114"/>
      <c r="L497" s="110"/>
      <c r="M497" s="115"/>
      <c r="N497" s="116"/>
      <c r="O497" s="116"/>
      <c r="P497" s="116"/>
      <c r="Q497" s="116"/>
      <c r="R497" s="116"/>
      <c r="S497" s="116"/>
      <c r="T497" s="117"/>
      <c r="AT497" s="111" t="s">
        <v>95</v>
      </c>
      <c r="AU497" s="111" t="s">
        <v>44</v>
      </c>
      <c r="AV497" s="7" t="s">
        <v>44</v>
      </c>
      <c r="AW497" s="7" t="s">
        <v>20</v>
      </c>
      <c r="AX497" s="7" t="s">
        <v>41</v>
      </c>
      <c r="AY497" s="111" t="s">
        <v>84</v>
      </c>
    </row>
    <row r="498" spans="2:51" s="7" customFormat="1" ht="22.5" x14ac:dyDescent="0.2">
      <c r="B498" s="110"/>
      <c r="D498" s="107" t="s">
        <v>95</v>
      </c>
      <c r="E498" s="111" t="s">
        <v>0</v>
      </c>
      <c r="F498" s="112" t="s">
        <v>654</v>
      </c>
      <c r="H498" s="113">
        <v>1.25</v>
      </c>
      <c r="I498" s="114"/>
      <c r="L498" s="110"/>
      <c r="M498" s="115"/>
      <c r="N498" s="116"/>
      <c r="O498" s="116"/>
      <c r="P498" s="116"/>
      <c r="Q498" s="116"/>
      <c r="R498" s="116"/>
      <c r="S498" s="116"/>
      <c r="T498" s="117"/>
      <c r="AT498" s="111" t="s">
        <v>95</v>
      </c>
      <c r="AU498" s="111" t="s">
        <v>44</v>
      </c>
      <c r="AV498" s="7" t="s">
        <v>44</v>
      </c>
      <c r="AW498" s="7" t="s">
        <v>20</v>
      </c>
      <c r="AX498" s="7" t="s">
        <v>41</v>
      </c>
      <c r="AY498" s="111" t="s">
        <v>84</v>
      </c>
    </row>
    <row r="499" spans="2:51" s="7" customFormat="1" ht="22.5" x14ac:dyDescent="0.2">
      <c r="B499" s="110"/>
      <c r="D499" s="107" t="s">
        <v>95</v>
      </c>
      <c r="E499" s="111" t="s">
        <v>0</v>
      </c>
      <c r="F499" s="112" t="s">
        <v>528</v>
      </c>
      <c r="H499" s="113">
        <v>2.25</v>
      </c>
      <c r="I499" s="114"/>
      <c r="L499" s="110"/>
      <c r="M499" s="115"/>
      <c r="N499" s="116"/>
      <c r="O499" s="116"/>
      <c r="P499" s="116"/>
      <c r="Q499" s="116"/>
      <c r="R499" s="116"/>
      <c r="S499" s="116"/>
      <c r="T499" s="117"/>
      <c r="AT499" s="111" t="s">
        <v>95</v>
      </c>
      <c r="AU499" s="111" t="s">
        <v>44</v>
      </c>
      <c r="AV499" s="7" t="s">
        <v>44</v>
      </c>
      <c r="AW499" s="7" t="s">
        <v>20</v>
      </c>
      <c r="AX499" s="7" t="s">
        <v>41</v>
      </c>
      <c r="AY499" s="111" t="s">
        <v>84</v>
      </c>
    </row>
    <row r="500" spans="2:51" s="7" customFormat="1" ht="22.5" x14ac:dyDescent="0.2">
      <c r="B500" s="110"/>
      <c r="D500" s="107" t="s">
        <v>95</v>
      </c>
      <c r="E500" s="111" t="s">
        <v>0</v>
      </c>
      <c r="F500" s="112" t="s">
        <v>529</v>
      </c>
      <c r="H500" s="113">
        <v>2.25</v>
      </c>
      <c r="I500" s="114"/>
      <c r="L500" s="110"/>
      <c r="M500" s="115"/>
      <c r="N500" s="116"/>
      <c r="O500" s="116"/>
      <c r="P500" s="116"/>
      <c r="Q500" s="116"/>
      <c r="R500" s="116"/>
      <c r="S500" s="116"/>
      <c r="T500" s="117"/>
      <c r="AT500" s="111" t="s">
        <v>95</v>
      </c>
      <c r="AU500" s="111" t="s">
        <v>44</v>
      </c>
      <c r="AV500" s="7" t="s">
        <v>44</v>
      </c>
      <c r="AW500" s="7" t="s">
        <v>20</v>
      </c>
      <c r="AX500" s="7" t="s">
        <v>41</v>
      </c>
      <c r="AY500" s="111" t="s">
        <v>84</v>
      </c>
    </row>
    <row r="501" spans="2:51" s="7" customFormat="1" ht="22.5" x14ac:dyDescent="0.2">
      <c r="B501" s="110"/>
      <c r="D501" s="107" t="s">
        <v>95</v>
      </c>
      <c r="E501" s="111" t="s">
        <v>0</v>
      </c>
      <c r="F501" s="112" t="s">
        <v>530</v>
      </c>
      <c r="H501" s="113">
        <v>2.25</v>
      </c>
      <c r="I501" s="114"/>
      <c r="L501" s="110"/>
      <c r="M501" s="115"/>
      <c r="N501" s="116"/>
      <c r="O501" s="116"/>
      <c r="P501" s="116"/>
      <c r="Q501" s="116"/>
      <c r="R501" s="116"/>
      <c r="S501" s="116"/>
      <c r="T501" s="117"/>
      <c r="AT501" s="111" t="s">
        <v>95</v>
      </c>
      <c r="AU501" s="111" t="s">
        <v>44</v>
      </c>
      <c r="AV501" s="7" t="s">
        <v>44</v>
      </c>
      <c r="AW501" s="7" t="s">
        <v>20</v>
      </c>
      <c r="AX501" s="7" t="s">
        <v>41</v>
      </c>
      <c r="AY501" s="111" t="s">
        <v>84</v>
      </c>
    </row>
    <row r="502" spans="2:51" s="7" customFormat="1" ht="22.5" x14ac:dyDescent="0.2">
      <c r="B502" s="110"/>
      <c r="D502" s="107" t="s">
        <v>95</v>
      </c>
      <c r="E502" s="111" t="s">
        <v>0</v>
      </c>
      <c r="F502" s="112" t="s">
        <v>655</v>
      </c>
      <c r="H502" s="113">
        <v>3.85</v>
      </c>
      <c r="I502" s="114"/>
      <c r="L502" s="110"/>
      <c r="M502" s="115"/>
      <c r="N502" s="116"/>
      <c r="O502" s="116"/>
      <c r="P502" s="116"/>
      <c r="Q502" s="116"/>
      <c r="R502" s="116"/>
      <c r="S502" s="116"/>
      <c r="T502" s="117"/>
      <c r="AT502" s="111" t="s">
        <v>95</v>
      </c>
      <c r="AU502" s="111" t="s">
        <v>44</v>
      </c>
      <c r="AV502" s="7" t="s">
        <v>44</v>
      </c>
      <c r="AW502" s="7" t="s">
        <v>20</v>
      </c>
      <c r="AX502" s="7" t="s">
        <v>41</v>
      </c>
      <c r="AY502" s="111" t="s">
        <v>84</v>
      </c>
    </row>
    <row r="503" spans="2:51" s="7" customFormat="1" ht="22.5" x14ac:dyDescent="0.2">
      <c r="B503" s="110"/>
      <c r="D503" s="107" t="s">
        <v>95</v>
      </c>
      <c r="E503" s="111" t="s">
        <v>0</v>
      </c>
      <c r="F503" s="112" t="s">
        <v>656</v>
      </c>
      <c r="H503" s="113">
        <v>2.25</v>
      </c>
      <c r="I503" s="114"/>
      <c r="L503" s="110"/>
      <c r="M503" s="115"/>
      <c r="N503" s="116"/>
      <c r="O503" s="116"/>
      <c r="P503" s="116"/>
      <c r="Q503" s="116"/>
      <c r="R503" s="116"/>
      <c r="S503" s="116"/>
      <c r="T503" s="117"/>
      <c r="AT503" s="111" t="s">
        <v>95</v>
      </c>
      <c r="AU503" s="111" t="s">
        <v>44</v>
      </c>
      <c r="AV503" s="7" t="s">
        <v>44</v>
      </c>
      <c r="AW503" s="7" t="s">
        <v>20</v>
      </c>
      <c r="AX503" s="7" t="s">
        <v>41</v>
      </c>
      <c r="AY503" s="111" t="s">
        <v>84</v>
      </c>
    </row>
    <row r="504" spans="2:51" s="7" customFormat="1" ht="22.5" x14ac:dyDescent="0.2">
      <c r="B504" s="110"/>
      <c r="D504" s="107" t="s">
        <v>95</v>
      </c>
      <c r="E504" s="111" t="s">
        <v>0</v>
      </c>
      <c r="F504" s="112" t="s">
        <v>657</v>
      </c>
      <c r="H504" s="113">
        <v>2.25</v>
      </c>
      <c r="I504" s="114"/>
      <c r="L504" s="110"/>
      <c r="M504" s="115"/>
      <c r="N504" s="116"/>
      <c r="O504" s="116"/>
      <c r="P504" s="116"/>
      <c r="Q504" s="116"/>
      <c r="R504" s="116"/>
      <c r="S504" s="116"/>
      <c r="T504" s="117"/>
      <c r="AT504" s="111" t="s">
        <v>95</v>
      </c>
      <c r="AU504" s="111" t="s">
        <v>44</v>
      </c>
      <c r="AV504" s="7" t="s">
        <v>44</v>
      </c>
      <c r="AW504" s="7" t="s">
        <v>20</v>
      </c>
      <c r="AX504" s="7" t="s">
        <v>41</v>
      </c>
      <c r="AY504" s="111" t="s">
        <v>84</v>
      </c>
    </row>
    <row r="505" spans="2:51" s="7" customFormat="1" ht="22.5" x14ac:dyDescent="0.2">
      <c r="B505" s="110"/>
      <c r="D505" s="107" t="s">
        <v>95</v>
      </c>
      <c r="E505" s="111" t="s">
        <v>0</v>
      </c>
      <c r="F505" s="112" t="s">
        <v>658</v>
      </c>
      <c r="H505" s="113">
        <v>2.25</v>
      </c>
      <c r="I505" s="114"/>
      <c r="L505" s="110"/>
      <c r="M505" s="115"/>
      <c r="N505" s="116"/>
      <c r="O505" s="116"/>
      <c r="P505" s="116"/>
      <c r="Q505" s="116"/>
      <c r="R505" s="116"/>
      <c r="S505" s="116"/>
      <c r="T505" s="117"/>
      <c r="AT505" s="111" t="s">
        <v>95</v>
      </c>
      <c r="AU505" s="111" t="s">
        <v>44</v>
      </c>
      <c r="AV505" s="7" t="s">
        <v>44</v>
      </c>
      <c r="AW505" s="7" t="s">
        <v>20</v>
      </c>
      <c r="AX505" s="7" t="s">
        <v>41</v>
      </c>
      <c r="AY505" s="111" t="s">
        <v>84</v>
      </c>
    </row>
    <row r="506" spans="2:51" s="7" customFormat="1" ht="22.5" x14ac:dyDescent="0.2">
      <c r="B506" s="110"/>
      <c r="D506" s="107" t="s">
        <v>95</v>
      </c>
      <c r="E506" s="111" t="s">
        <v>0</v>
      </c>
      <c r="F506" s="112" t="s">
        <v>659</v>
      </c>
      <c r="H506" s="113">
        <v>2.25</v>
      </c>
      <c r="I506" s="114"/>
      <c r="L506" s="110"/>
      <c r="M506" s="115"/>
      <c r="N506" s="116"/>
      <c r="O506" s="116"/>
      <c r="P506" s="116"/>
      <c r="Q506" s="116"/>
      <c r="R506" s="116"/>
      <c r="S506" s="116"/>
      <c r="T506" s="117"/>
      <c r="AT506" s="111" t="s">
        <v>95</v>
      </c>
      <c r="AU506" s="111" t="s">
        <v>44</v>
      </c>
      <c r="AV506" s="7" t="s">
        <v>44</v>
      </c>
      <c r="AW506" s="7" t="s">
        <v>20</v>
      </c>
      <c r="AX506" s="7" t="s">
        <v>41</v>
      </c>
      <c r="AY506" s="111" t="s">
        <v>84</v>
      </c>
    </row>
    <row r="507" spans="2:51" s="7" customFormat="1" ht="22.5" x14ac:dyDescent="0.2">
      <c r="B507" s="110"/>
      <c r="D507" s="107" t="s">
        <v>95</v>
      </c>
      <c r="E507" s="111" t="s">
        <v>0</v>
      </c>
      <c r="F507" s="112" t="s">
        <v>660</v>
      </c>
      <c r="H507" s="113">
        <v>2.25</v>
      </c>
      <c r="I507" s="114"/>
      <c r="L507" s="110"/>
      <c r="M507" s="115"/>
      <c r="N507" s="116"/>
      <c r="O507" s="116"/>
      <c r="P507" s="116"/>
      <c r="Q507" s="116"/>
      <c r="R507" s="116"/>
      <c r="S507" s="116"/>
      <c r="T507" s="117"/>
      <c r="AT507" s="111" t="s">
        <v>95</v>
      </c>
      <c r="AU507" s="111" t="s">
        <v>44</v>
      </c>
      <c r="AV507" s="7" t="s">
        <v>44</v>
      </c>
      <c r="AW507" s="7" t="s">
        <v>20</v>
      </c>
      <c r="AX507" s="7" t="s">
        <v>41</v>
      </c>
      <c r="AY507" s="111" t="s">
        <v>84</v>
      </c>
    </row>
    <row r="508" spans="2:51" s="7" customFormat="1" ht="22.5" x14ac:dyDescent="0.2">
      <c r="B508" s="110"/>
      <c r="D508" s="107" t="s">
        <v>95</v>
      </c>
      <c r="E508" s="111" t="s">
        <v>0</v>
      </c>
      <c r="F508" s="112" t="s">
        <v>661</v>
      </c>
      <c r="H508" s="113">
        <v>2.25</v>
      </c>
      <c r="I508" s="114"/>
      <c r="L508" s="110"/>
      <c r="M508" s="115"/>
      <c r="N508" s="116"/>
      <c r="O508" s="116"/>
      <c r="P508" s="116"/>
      <c r="Q508" s="116"/>
      <c r="R508" s="116"/>
      <c r="S508" s="116"/>
      <c r="T508" s="117"/>
      <c r="AT508" s="111" t="s">
        <v>95</v>
      </c>
      <c r="AU508" s="111" t="s">
        <v>44</v>
      </c>
      <c r="AV508" s="7" t="s">
        <v>44</v>
      </c>
      <c r="AW508" s="7" t="s">
        <v>20</v>
      </c>
      <c r="AX508" s="7" t="s">
        <v>41</v>
      </c>
      <c r="AY508" s="111" t="s">
        <v>84</v>
      </c>
    </row>
    <row r="509" spans="2:51" s="7" customFormat="1" ht="22.5" x14ac:dyDescent="0.2">
      <c r="B509" s="110"/>
      <c r="D509" s="107" t="s">
        <v>95</v>
      </c>
      <c r="E509" s="111" t="s">
        <v>0</v>
      </c>
      <c r="F509" s="112" t="s">
        <v>662</v>
      </c>
      <c r="H509" s="113">
        <v>2.25</v>
      </c>
      <c r="I509" s="114"/>
      <c r="L509" s="110"/>
      <c r="M509" s="115"/>
      <c r="N509" s="116"/>
      <c r="O509" s="116"/>
      <c r="P509" s="116"/>
      <c r="Q509" s="116"/>
      <c r="R509" s="116"/>
      <c r="S509" s="116"/>
      <c r="T509" s="117"/>
      <c r="AT509" s="111" t="s">
        <v>95</v>
      </c>
      <c r="AU509" s="111" t="s">
        <v>44</v>
      </c>
      <c r="AV509" s="7" t="s">
        <v>44</v>
      </c>
      <c r="AW509" s="7" t="s">
        <v>20</v>
      </c>
      <c r="AX509" s="7" t="s">
        <v>41</v>
      </c>
      <c r="AY509" s="111" t="s">
        <v>84</v>
      </c>
    </row>
    <row r="510" spans="2:51" s="7" customFormat="1" ht="22.5" x14ac:dyDescent="0.2">
      <c r="B510" s="110"/>
      <c r="D510" s="107" t="s">
        <v>95</v>
      </c>
      <c r="E510" s="111" t="s">
        <v>0</v>
      </c>
      <c r="F510" s="112" t="s">
        <v>663</v>
      </c>
      <c r="H510" s="113">
        <v>2.25</v>
      </c>
      <c r="I510" s="114"/>
      <c r="L510" s="110"/>
      <c r="M510" s="115"/>
      <c r="N510" s="116"/>
      <c r="O510" s="116"/>
      <c r="P510" s="116"/>
      <c r="Q510" s="116"/>
      <c r="R510" s="116"/>
      <c r="S510" s="116"/>
      <c r="T510" s="117"/>
      <c r="AT510" s="111" t="s">
        <v>95</v>
      </c>
      <c r="AU510" s="111" t="s">
        <v>44</v>
      </c>
      <c r="AV510" s="7" t="s">
        <v>44</v>
      </c>
      <c r="AW510" s="7" t="s">
        <v>20</v>
      </c>
      <c r="AX510" s="7" t="s">
        <v>41</v>
      </c>
      <c r="AY510" s="111" t="s">
        <v>84</v>
      </c>
    </row>
    <row r="511" spans="2:51" s="7" customFormat="1" ht="22.5" x14ac:dyDescent="0.2">
      <c r="B511" s="110"/>
      <c r="D511" s="107" t="s">
        <v>95</v>
      </c>
      <c r="E511" s="111" t="s">
        <v>0</v>
      </c>
      <c r="F511" s="112" t="s">
        <v>664</v>
      </c>
      <c r="H511" s="113">
        <v>2.25</v>
      </c>
      <c r="I511" s="114"/>
      <c r="L511" s="110"/>
      <c r="M511" s="115"/>
      <c r="N511" s="116"/>
      <c r="O511" s="116"/>
      <c r="P511" s="116"/>
      <c r="Q511" s="116"/>
      <c r="R511" s="116"/>
      <c r="S511" s="116"/>
      <c r="T511" s="117"/>
      <c r="AT511" s="111" t="s">
        <v>95</v>
      </c>
      <c r="AU511" s="111" t="s">
        <v>44</v>
      </c>
      <c r="AV511" s="7" t="s">
        <v>44</v>
      </c>
      <c r="AW511" s="7" t="s">
        <v>20</v>
      </c>
      <c r="AX511" s="7" t="s">
        <v>41</v>
      </c>
      <c r="AY511" s="111" t="s">
        <v>84</v>
      </c>
    </row>
    <row r="512" spans="2:51" s="7" customFormat="1" ht="22.5" x14ac:dyDescent="0.2">
      <c r="B512" s="110"/>
      <c r="D512" s="107" t="s">
        <v>95</v>
      </c>
      <c r="E512" s="111" t="s">
        <v>0</v>
      </c>
      <c r="F512" s="112" t="s">
        <v>665</v>
      </c>
      <c r="H512" s="113">
        <v>2.25</v>
      </c>
      <c r="I512" s="114"/>
      <c r="L512" s="110"/>
      <c r="M512" s="115"/>
      <c r="N512" s="116"/>
      <c r="O512" s="116"/>
      <c r="P512" s="116"/>
      <c r="Q512" s="116"/>
      <c r="R512" s="116"/>
      <c r="S512" s="116"/>
      <c r="T512" s="117"/>
      <c r="AT512" s="111" t="s">
        <v>95</v>
      </c>
      <c r="AU512" s="111" t="s">
        <v>44</v>
      </c>
      <c r="AV512" s="7" t="s">
        <v>44</v>
      </c>
      <c r="AW512" s="7" t="s">
        <v>20</v>
      </c>
      <c r="AX512" s="7" t="s">
        <v>41</v>
      </c>
      <c r="AY512" s="111" t="s">
        <v>84</v>
      </c>
    </row>
    <row r="513" spans="2:51" s="7" customFormat="1" ht="22.5" x14ac:dyDescent="0.2">
      <c r="B513" s="110"/>
      <c r="D513" s="107" t="s">
        <v>95</v>
      </c>
      <c r="E513" s="111" t="s">
        <v>0</v>
      </c>
      <c r="F513" s="112" t="s">
        <v>666</v>
      </c>
      <c r="H513" s="113">
        <v>2.25</v>
      </c>
      <c r="I513" s="114"/>
      <c r="L513" s="110"/>
      <c r="M513" s="115"/>
      <c r="N513" s="116"/>
      <c r="O513" s="116"/>
      <c r="P513" s="116"/>
      <c r="Q513" s="116"/>
      <c r="R513" s="116"/>
      <c r="S513" s="116"/>
      <c r="T513" s="117"/>
      <c r="AT513" s="111" t="s">
        <v>95</v>
      </c>
      <c r="AU513" s="111" t="s">
        <v>44</v>
      </c>
      <c r="AV513" s="7" t="s">
        <v>44</v>
      </c>
      <c r="AW513" s="7" t="s">
        <v>20</v>
      </c>
      <c r="AX513" s="7" t="s">
        <v>41</v>
      </c>
      <c r="AY513" s="111" t="s">
        <v>84</v>
      </c>
    </row>
    <row r="514" spans="2:51" s="7" customFormat="1" ht="22.5" x14ac:dyDescent="0.2">
      <c r="B514" s="110"/>
      <c r="D514" s="107" t="s">
        <v>95</v>
      </c>
      <c r="E514" s="111" t="s">
        <v>0</v>
      </c>
      <c r="F514" s="112" t="s">
        <v>667</v>
      </c>
      <c r="H514" s="113">
        <v>2.25</v>
      </c>
      <c r="I514" s="114"/>
      <c r="L514" s="110"/>
      <c r="M514" s="115"/>
      <c r="N514" s="116"/>
      <c r="O514" s="116"/>
      <c r="P514" s="116"/>
      <c r="Q514" s="116"/>
      <c r="R514" s="116"/>
      <c r="S514" s="116"/>
      <c r="T514" s="117"/>
      <c r="AT514" s="111" t="s">
        <v>95</v>
      </c>
      <c r="AU514" s="111" t="s">
        <v>44</v>
      </c>
      <c r="AV514" s="7" t="s">
        <v>44</v>
      </c>
      <c r="AW514" s="7" t="s">
        <v>20</v>
      </c>
      <c r="AX514" s="7" t="s">
        <v>41</v>
      </c>
      <c r="AY514" s="111" t="s">
        <v>84</v>
      </c>
    </row>
    <row r="515" spans="2:51" s="7" customFormat="1" ht="22.5" x14ac:dyDescent="0.2">
      <c r="B515" s="110"/>
      <c r="D515" s="107" t="s">
        <v>95</v>
      </c>
      <c r="E515" s="111" t="s">
        <v>0</v>
      </c>
      <c r="F515" s="112" t="s">
        <v>668</v>
      </c>
      <c r="H515" s="113">
        <v>2.25</v>
      </c>
      <c r="I515" s="114"/>
      <c r="L515" s="110"/>
      <c r="M515" s="115"/>
      <c r="N515" s="116"/>
      <c r="O515" s="116"/>
      <c r="P515" s="116"/>
      <c r="Q515" s="116"/>
      <c r="R515" s="116"/>
      <c r="S515" s="116"/>
      <c r="T515" s="117"/>
      <c r="AT515" s="111" t="s">
        <v>95</v>
      </c>
      <c r="AU515" s="111" t="s">
        <v>44</v>
      </c>
      <c r="AV515" s="7" t="s">
        <v>44</v>
      </c>
      <c r="AW515" s="7" t="s">
        <v>20</v>
      </c>
      <c r="AX515" s="7" t="s">
        <v>41</v>
      </c>
      <c r="AY515" s="111" t="s">
        <v>84</v>
      </c>
    </row>
    <row r="516" spans="2:51" s="7" customFormat="1" ht="22.5" x14ac:dyDescent="0.2">
      <c r="B516" s="110"/>
      <c r="D516" s="107" t="s">
        <v>95</v>
      </c>
      <c r="E516" s="111" t="s">
        <v>0</v>
      </c>
      <c r="F516" s="112" t="s">
        <v>669</v>
      </c>
      <c r="H516" s="113">
        <v>2.25</v>
      </c>
      <c r="I516" s="114"/>
      <c r="L516" s="110"/>
      <c r="M516" s="115"/>
      <c r="N516" s="116"/>
      <c r="O516" s="116"/>
      <c r="P516" s="116"/>
      <c r="Q516" s="116"/>
      <c r="R516" s="116"/>
      <c r="S516" s="116"/>
      <c r="T516" s="117"/>
      <c r="AT516" s="111" t="s">
        <v>95</v>
      </c>
      <c r="AU516" s="111" t="s">
        <v>44</v>
      </c>
      <c r="AV516" s="7" t="s">
        <v>44</v>
      </c>
      <c r="AW516" s="7" t="s">
        <v>20</v>
      </c>
      <c r="AX516" s="7" t="s">
        <v>41</v>
      </c>
      <c r="AY516" s="111" t="s">
        <v>84</v>
      </c>
    </row>
    <row r="517" spans="2:51" s="7" customFormat="1" ht="22.5" x14ac:dyDescent="0.2">
      <c r="B517" s="110"/>
      <c r="D517" s="107" t="s">
        <v>95</v>
      </c>
      <c r="E517" s="111" t="s">
        <v>0</v>
      </c>
      <c r="F517" s="112" t="s">
        <v>670</v>
      </c>
      <c r="H517" s="113">
        <v>2.25</v>
      </c>
      <c r="I517" s="114"/>
      <c r="L517" s="110"/>
      <c r="M517" s="115"/>
      <c r="N517" s="116"/>
      <c r="O517" s="116"/>
      <c r="P517" s="116"/>
      <c r="Q517" s="116"/>
      <c r="R517" s="116"/>
      <c r="S517" s="116"/>
      <c r="T517" s="117"/>
      <c r="AT517" s="111" t="s">
        <v>95</v>
      </c>
      <c r="AU517" s="111" t="s">
        <v>44</v>
      </c>
      <c r="AV517" s="7" t="s">
        <v>44</v>
      </c>
      <c r="AW517" s="7" t="s">
        <v>20</v>
      </c>
      <c r="AX517" s="7" t="s">
        <v>41</v>
      </c>
      <c r="AY517" s="111" t="s">
        <v>84</v>
      </c>
    </row>
    <row r="518" spans="2:51" s="7" customFormat="1" ht="22.5" x14ac:dyDescent="0.2">
      <c r="B518" s="110"/>
      <c r="D518" s="107" t="s">
        <v>95</v>
      </c>
      <c r="E518" s="111" t="s">
        <v>0</v>
      </c>
      <c r="F518" s="112" t="s">
        <v>671</v>
      </c>
      <c r="H518" s="113">
        <v>2.25</v>
      </c>
      <c r="I518" s="114"/>
      <c r="L518" s="110"/>
      <c r="M518" s="115"/>
      <c r="N518" s="116"/>
      <c r="O518" s="116"/>
      <c r="P518" s="116"/>
      <c r="Q518" s="116"/>
      <c r="R518" s="116"/>
      <c r="S518" s="116"/>
      <c r="T518" s="117"/>
      <c r="AT518" s="111" t="s">
        <v>95</v>
      </c>
      <c r="AU518" s="111" t="s">
        <v>44</v>
      </c>
      <c r="AV518" s="7" t="s">
        <v>44</v>
      </c>
      <c r="AW518" s="7" t="s">
        <v>20</v>
      </c>
      <c r="AX518" s="7" t="s">
        <v>41</v>
      </c>
      <c r="AY518" s="111" t="s">
        <v>84</v>
      </c>
    </row>
    <row r="519" spans="2:51" s="7" customFormat="1" ht="22.5" x14ac:dyDescent="0.2">
      <c r="B519" s="110"/>
      <c r="D519" s="107" t="s">
        <v>95</v>
      </c>
      <c r="E519" s="111" t="s">
        <v>0</v>
      </c>
      <c r="F519" s="112" t="s">
        <v>672</v>
      </c>
      <c r="H519" s="113">
        <v>2.25</v>
      </c>
      <c r="I519" s="114"/>
      <c r="L519" s="110"/>
      <c r="M519" s="115"/>
      <c r="N519" s="116"/>
      <c r="O519" s="116"/>
      <c r="P519" s="116"/>
      <c r="Q519" s="116"/>
      <c r="R519" s="116"/>
      <c r="S519" s="116"/>
      <c r="T519" s="117"/>
      <c r="AT519" s="111" t="s">
        <v>95</v>
      </c>
      <c r="AU519" s="111" t="s">
        <v>44</v>
      </c>
      <c r="AV519" s="7" t="s">
        <v>44</v>
      </c>
      <c r="AW519" s="7" t="s">
        <v>20</v>
      </c>
      <c r="AX519" s="7" t="s">
        <v>41</v>
      </c>
      <c r="AY519" s="111" t="s">
        <v>84</v>
      </c>
    </row>
    <row r="520" spans="2:51" s="7" customFormat="1" ht="22.5" x14ac:dyDescent="0.2">
      <c r="B520" s="110"/>
      <c r="D520" s="107" t="s">
        <v>95</v>
      </c>
      <c r="E520" s="111" t="s">
        <v>0</v>
      </c>
      <c r="F520" s="112" t="s">
        <v>673</v>
      </c>
      <c r="H520" s="113">
        <v>2.25</v>
      </c>
      <c r="I520" s="114"/>
      <c r="L520" s="110"/>
      <c r="M520" s="115"/>
      <c r="N520" s="116"/>
      <c r="O520" s="116"/>
      <c r="P520" s="116"/>
      <c r="Q520" s="116"/>
      <c r="R520" s="116"/>
      <c r="S520" s="116"/>
      <c r="T520" s="117"/>
      <c r="AT520" s="111" t="s">
        <v>95</v>
      </c>
      <c r="AU520" s="111" t="s">
        <v>44</v>
      </c>
      <c r="AV520" s="7" t="s">
        <v>44</v>
      </c>
      <c r="AW520" s="7" t="s">
        <v>20</v>
      </c>
      <c r="AX520" s="7" t="s">
        <v>41</v>
      </c>
      <c r="AY520" s="111" t="s">
        <v>84</v>
      </c>
    </row>
    <row r="521" spans="2:51" s="7" customFormat="1" ht="22.5" x14ac:dyDescent="0.2">
      <c r="B521" s="110"/>
      <c r="D521" s="107" t="s">
        <v>95</v>
      </c>
      <c r="E521" s="111" t="s">
        <v>0</v>
      </c>
      <c r="F521" s="112" t="s">
        <v>674</v>
      </c>
      <c r="H521" s="113">
        <v>2.25</v>
      </c>
      <c r="I521" s="114"/>
      <c r="L521" s="110"/>
      <c r="M521" s="115"/>
      <c r="N521" s="116"/>
      <c r="O521" s="116"/>
      <c r="P521" s="116"/>
      <c r="Q521" s="116"/>
      <c r="R521" s="116"/>
      <c r="S521" s="116"/>
      <c r="T521" s="117"/>
      <c r="AT521" s="111" t="s">
        <v>95</v>
      </c>
      <c r="AU521" s="111" t="s">
        <v>44</v>
      </c>
      <c r="AV521" s="7" t="s">
        <v>44</v>
      </c>
      <c r="AW521" s="7" t="s">
        <v>20</v>
      </c>
      <c r="AX521" s="7" t="s">
        <v>41</v>
      </c>
      <c r="AY521" s="111" t="s">
        <v>84</v>
      </c>
    </row>
    <row r="522" spans="2:51" s="7" customFormat="1" ht="22.5" x14ac:dyDescent="0.2">
      <c r="B522" s="110"/>
      <c r="D522" s="107" t="s">
        <v>95</v>
      </c>
      <c r="E522" s="111" t="s">
        <v>0</v>
      </c>
      <c r="F522" s="112" t="s">
        <v>675</v>
      </c>
      <c r="H522" s="113">
        <v>2.25</v>
      </c>
      <c r="I522" s="114"/>
      <c r="L522" s="110"/>
      <c r="M522" s="115"/>
      <c r="N522" s="116"/>
      <c r="O522" s="116"/>
      <c r="P522" s="116"/>
      <c r="Q522" s="116"/>
      <c r="R522" s="116"/>
      <c r="S522" s="116"/>
      <c r="T522" s="117"/>
      <c r="AT522" s="111" t="s">
        <v>95</v>
      </c>
      <c r="AU522" s="111" t="s">
        <v>44</v>
      </c>
      <c r="AV522" s="7" t="s">
        <v>44</v>
      </c>
      <c r="AW522" s="7" t="s">
        <v>20</v>
      </c>
      <c r="AX522" s="7" t="s">
        <v>41</v>
      </c>
      <c r="AY522" s="111" t="s">
        <v>84</v>
      </c>
    </row>
    <row r="523" spans="2:51" s="7" customFormat="1" ht="22.5" x14ac:dyDescent="0.2">
      <c r="B523" s="110"/>
      <c r="D523" s="107" t="s">
        <v>95</v>
      </c>
      <c r="E523" s="111" t="s">
        <v>0</v>
      </c>
      <c r="F523" s="112" t="s">
        <v>676</v>
      </c>
      <c r="H523" s="113">
        <v>2.25</v>
      </c>
      <c r="I523" s="114"/>
      <c r="L523" s="110"/>
      <c r="M523" s="115"/>
      <c r="N523" s="116"/>
      <c r="O523" s="116"/>
      <c r="P523" s="116"/>
      <c r="Q523" s="116"/>
      <c r="R523" s="116"/>
      <c r="S523" s="116"/>
      <c r="T523" s="117"/>
      <c r="AT523" s="111" t="s">
        <v>95</v>
      </c>
      <c r="AU523" s="111" t="s">
        <v>44</v>
      </c>
      <c r="AV523" s="7" t="s">
        <v>44</v>
      </c>
      <c r="AW523" s="7" t="s">
        <v>20</v>
      </c>
      <c r="AX523" s="7" t="s">
        <v>41</v>
      </c>
      <c r="AY523" s="111" t="s">
        <v>84</v>
      </c>
    </row>
    <row r="524" spans="2:51" s="7" customFormat="1" ht="22.5" x14ac:dyDescent="0.2">
      <c r="B524" s="110"/>
      <c r="D524" s="107" t="s">
        <v>95</v>
      </c>
      <c r="E524" s="111" t="s">
        <v>0</v>
      </c>
      <c r="F524" s="112" t="s">
        <v>677</v>
      </c>
      <c r="H524" s="113">
        <v>2.25</v>
      </c>
      <c r="I524" s="114"/>
      <c r="L524" s="110"/>
      <c r="M524" s="115"/>
      <c r="N524" s="116"/>
      <c r="O524" s="116"/>
      <c r="P524" s="116"/>
      <c r="Q524" s="116"/>
      <c r="R524" s="116"/>
      <c r="S524" s="116"/>
      <c r="T524" s="117"/>
      <c r="AT524" s="111" t="s">
        <v>95</v>
      </c>
      <c r="AU524" s="111" t="s">
        <v>44</v>
      </c>
      <c r="AV524" s="7" t="s">
        <v>44</v>
      </c>
      <c r="AW524" s="7" t="s">
        <v>20</v>
      </c>
      <c r="AX524" s="7" t="s">
        <v>41</v>
      </c>
      <c r="AY524" s="111" t="s">
        <v>84</v>
      </c>
    </row>
    <row r="525" spans="2:51" s="7" customFormat="1" ht="22.5" x14ac:dyDescent="0.2">
      <c r="B525" s="110"/>
      <c r="D525" s="107" t="s">
        <v>95</v>
      </c>
      <c r="E525" s="111" t="s">
        <v>0</v>
      </c>
      <c r="F525" s="112" t="s">
        <v>678</v>
      </c>
      <c r="H525" s="113">
        <v>3.85</v>
      </c>
      <c r="I525" s="114"/>
      <c r="L525" s="110"/>
      <c r="M525" s="115"/>
      <c r="N525" s="116"/>
      <c r="O525" s="116"/>
      <c r="P525" s="116"/>
      <c r="Q525" s="116"/>
      <c r="R525" s="116"/>
      <c r="S525" s="116"/>
      <c r="T525" s="117"/>
      <c r="AT525" s="111" t="s">
        <v>95</v>
      </c>
      <c r="AU525" s="111" t="s">
        <v>44</v>
      </c>
      <c r="AV525" s="7" t="s">
        <v>44</v>
      </c>
      <c r="AW525" s="7" t="s">
        <v>20</v>
      </c>
      <c r="AX525" s="7" t="s">
        <v>41</v>
      </c>
      <c r="AY525" s="111" t="s">
        <v>84</v>
      </c>
    </row>
    <row r="526" spans="2:51" s="7" customFormat="1" ht="22.5" x14ac:dyDescent="0.2">
      <c r="B526" s="110"/>
      <c r="D526" s="107" t="s">
        <v>95</v>
      </c>
      <c r="E526" s="111" t="s">
        <v>0</v>
      </c>
      <c r="F526" s="112" t="s">
        <v>679</v>
      </c>
      <c r="H526" s="113">
        <v>2.25</v>
      </c>
      <c r="I526" s="114"/>
      <c r="L526" s="110"/>
      <c r="M526" s="115"/>
      <c r="N526" s="116"/>
      <c r="O526" s="116"/>
      <c r="P526" s="116"/>
      <c r="Q526" s="116"/>
      <c r="R526" s="116"/>
      <c r="S526" s="116"/>
      <c r="T526" s="117"/>
      <c r="AT526" s="111" t="s">
        <v>95</v>
      </c>
      <c r="AU526" s="111" t="s">
        <v>44</v>
      </c>
      <c r="AV526" s="7" t="s">
        <v>44</v>
      </c>
      <c r="AW526" s="7" t="s">
        <v>20</v>
      </c>
      <c r="AX526" s="7" t="s">
        <v>41</v>
      </c>
      <c r="AY526" s="111" t="s">
        <v>84</v>
      </c>
    </row>
    <row r="527" spans="2:51" s="7" customFormat="1" ht="22.5" x14ac:dyDescent="0.2">
      <c r="B527" s="110"/>
      <c r="D527" s="107" t="s">
        <v>95</v>
      </c>
      <c r="E527" s="111" t="s">
        <v>0</v>
      </c>
      <c r="F527" s="112" t="s">
        <v>680</v>
      </c>
      <c r="H527" s="113">
        <v>2.25</v>
      </c>
      <c r="I527" s="114"/>
      <c r="L527" s="110"/>
      <c r="M527" s="115"/>
      <c r="N527" s="116"/>
      <c r="O527" s="116"/>
      <c r="P527" s="116"/>
      <c r="Q527" s="116"/>
      <c r="R527" s="116"/>
      <c r="S527" s="116"/>
      <c r="T527" s="117"/>
      <c r="AT527" s="111" t="s">
        <v>95</v>
      </c>
      <c r="AU527" s="111" t="s">
        <v>44</v>
      </c>
      <c r="AV527" s="7" t="s">
        <v>44</v>
      </c>
      <c r="AW527" s="7" t="s">
        <v>20</v>
      </c>
      <c r="AX527" s="7" t="s">
        <v>41</v>
      </c>
      <c r="AY527" s="111" t="s">
        <v>84</v>
      </c>
    </row>
    <row r="528" spans="2:51" s="7" customFormat="1" ht="22.5" x14ac:dyDescent="0.2">
      <c r="B528" s="110"/>
      <c r="D528" s="107" t="s">
        <v>95</v>
      </c>
      <c r="E528" s="111" t="s">
        <v>0</v>
      </c>
      <c r="F528" s="112" t="s">
        <v>681</v>
      </c>
      <c r="H528" s="113">
        <v>2.25</v>
      </c>
      <c r="I528" s="114"/>
      <c r="L528" s="110"/>
      <c r="M528" s="115"/>
      <c r="N528" s="116"/>
      <c r="O528" s="116"/>
      <c r="P528" s="116"/>
      <c r="Q528" s="116"/>
      <c r="R528" s="116"/>
      <c r="S528" s="116"/>
      <c r="T528" s="117"/>
      <c r="AT528" s="111" t="s">
        <v>95</v>
      </c>
      <c r="AU528" s="111" t="s">
        <v>44</v>
      </c>
      <c r="AV528" s="7" t="s">
        <v>44</v>
      </c>
      <c r="AW528" s="7" t="s">
        <v>20</v>
      </c>
      <c r="AX528" s="7" t="s">
        <v>41</v>
      </c>
      <c r="AY528" s="111" t="s">
        <v>84</v>
      </c>
    </row>
    <row r="529" spans="2:51" s="7" customFormat="1" ht="22.5" x14ac:dyDescent="0.2">
      <c r="B529" s="110"/>
      <c r="D529" s="107" t="s">
        <v>95</v>
      </c>
      <c r="E529" s="111" t="s">
        <v>0</v>
      </c>
      <c r="F529" s="112" t="s">
        <v>682</v>
      </c>
      <c r="H529" s="113">
        <v>2.25</v>
      </c>
      <c r="I529" s="114"/>
      <c r="L529" s="110"/>
      <c r="M529" s="115"/>
      <c r="N529" s="116"/>
      <c r="O529" s="116"/>
      <c r="P529" s="116"/>
      <c r="Q529" s="116"/>
      <c r="R529" s="116"/>
      <c r="S529" s="116"/>
      <c r="T529" s="117"/>
      <c r="AT529" s="111" t="s">
        <v>95</v>
      </c>
      <c r="AU529" s="111" t="s">
        <v>44</v>
      </c>
      <c r="AV529" s="7" t="s">
        <v>44</v>
      </c>
      <c r="AW529" s="7" t="s">
        <v>20</v>
      </c>
      <c r="AX529" s="7" t="s">
        <v>41</v>
      </c>
      <c r="AY529" s="111" t="s">
        <v>84</v>
      </c>
    </row>
    <row r="530" spans="2:51" s="7" customFormat="1" ht="22.5" x14ac:dyDescent="0.2">
      <c r="B530" s="110"/>
      <c r="D530" s="107" t="s">
        <v>95</v>
      </c>
      <c r="E530" s="111" t="s">
        <v>0</v>
      </c>
      <c r="F530" s="112" t="s">
        <v>683</v>
      </c>
      <c r="H530" s="113">
        <v>2.25</v>
      </c>
      <c r="I530" s="114"/>
      <c r="L530" s="110"/>
      <c r="M530" s="115"/>
      <c r="N530" s="116"/>
      <c r="O530" s="116"/>
      <c r="P530" s="116"/>
      <c r="Q530" s="116"/>
      <c r="R530" s="116"/>
      <c r="S530" s="116"/>
      <c r="T530" s="117"/>
      <c r="AT530" s="111" t="s">
        <v>95</v>
      </c>
      <c r="AU530" s="111" t="s">
        <v>44</v>
      </c>
      <c r="AV530" s="7" t="s">
        <v>44</v>
      </c>
      <c r="AW530" s="7" t="s">
        <v>20</v>
      </c>
      <c r="AX530" s="7" t="s">
        <v>41</v>
      </c>
      <c r="AY530" s="111" t="s">
        <v>84</v>
      </c>
    </row>
    <row r="531" spans="2:51" s="7" customFormat="1" ht="22.5" x14ac:dyDescent="0.2">
      <c r="B531" s="110"/>
      <c r="D531" s="107" t="s">
        <v>95</v>
      </c>
      <c r="E531" s="111" t="s">
        <v>0</v>
      </c>
      <c r="F531" s="112" t="s">
        <v>684</v>
      </c>
      <c r="H531" s="113">
        <v>2.25</v>
      </c>
      <c r="I531" s="114"/>
      <c r="L531" s="110"/>
      <c r="M531" s="115"/>
      <c r="N531" s="116"/>
      <c r="O531" s="116"/>
      <c r="P531" s="116"/>
      <c r="Q531" s="116"/>
      <c r="R531" s="116"/>
      <c r="S531" s="116"/>
      <c r="T531" s="117"/>
      <c r="AT531" s="111" t="s">
        <v>95</v>
      </c>
      <c r="AU531" s="111" t="s">
        <v>44</v>
      </c>
      <c r="AV531" s="7" t="s">
        <v>44</v>
      </c>
      <c r="AW531" s="7" t="s">
        <v>20</v>
      </c>
      <c r="AX531" s="7" t="s">
        <v>41</v>
      </c>
      <c r="AY531" s="111" t="s">
        <v>84</v>
      </c>
    </row>
    <row r="532" spans="2:51" s="7" customFormat="1" ht="22.5" x14ac:dyDescent="0.2">
      <c r="B532" s="110"/>
      <c r="D532" s="107" t="s">
        <v>95</v>
      </c>
      <c r="E532" s="111" t="s">
        <v>0</v>
      </c>
      <c r="F532" s="112" t="s">
        <v>685</v>
      </c>
      <c r="H532" s="113">
        <v>2.25</v>
      </c>
      <c r="I532" s="114"/>
      <c r="L532" s="110"/>
      <c r="M532" s="115"/>
      <c r="N532" s="116"/>
      <c r="O532" s="116"/>
      <c r="P532" s="116"/>
      <c r="Q532" s="116"/>
      <c r="R532" s="116"/>
      <c r="S532" s="116"/>
      <c r="T532" s="117"/>
      <c r="AT532" s="111" t="s">
        <v>95</v>
      </c>
      <c r="AU532" s="111" t="s">
        <v>44</v>
      </c>
      <c r="AV532" s="7" t="s">
        <v>44</v>
      </c>
      <c r="AW532" s="7" t="s">
        <v>20</v>
      </c>
      <c r="AX532" s="7" t="s">
        <v>41</v>
      </c>
      <c r="AY532" s="111" t="s">
        <v>84</v>
      </c>
    </row>
    <row r="533" spans="2:51" s="7" customFormat="1" ht="22.5" x14ac:dyDescent="0.2">
      <c r="B533" s="110"/>
      <c r="D533" s="107" t="s">
        <v>95</v>
      </c>
      <c r="E533" s="111" t="s">
        <v>0</v>
      </c>
      <c r="F533" s="112" t="s">
        <v>686</v>
      </c>
      <c r="H533" s="113">
        <v>2.25</v>
      </c>
      <c r="I533" s="114"/>
      <c r="L533" s="110"/>
      <c r="M533" s="115"/>
      <c r="N533" s="116"/>
      <c r="O533" s="116"/>
      <c r="P533" s="116"/>
      <c r="Q533" s="116"/>
      <c r="R533" s="116"/>
      <c r="S533" s="116"/>
      <c r="T533" s="117"/>
      <c r="AT533" s="111" t="s">
        <v>95</v>
      </c>
      <c r="AU533" s="111" t="s">
        <v>44</v>
      </c>
      <c r="AV533" s="7" t="s">
        <v>44</v>
      </c>
      <c r="AW533" s="7" t="s">
        <v>20</v>
      </c>
      <c r="AX533" s="7" t="s">
        <v>41</v>
      </c>
      <c r="AY533" s="111" t="s">
        <v>84</v>
      </c>
    </row>
    <row r="534" spans="2:51" s="7" customFormat="1" ht="22.5" x14ac:dyDescent="0.2">
      <c r="B534" s="110"/>
      <c r="D534" s="107" t="s">
        <v>95</v>
      </c>
      <c r="E534" s="111" t="s">
        <v>0</v>
      </c>
      <c r="F534" s="112" t="s">
        <v>687</v>
      </c>
      <c r="H534" s="113">
        <v>2.25</v>
      </c>
      <c r="I534" s="114"/>
      <c r="L534" s="110"/>
      <c r="M534" s="115"/>
      <c r="N534" s="116"/>
      <c r="O534" s="116"/>
      <c r="P534" s="116"/>
      <c r="Q534" s="116"/>
      <c r="R534" s="116"/>
      <c r="S534" s="116"/>
      <c r="T534" s="117"/>
      <c r="AT534" s="111" t="s">
        <v>95</v>
      </c>
      <c r="AU534" s="111" t="s">
        <v>44</v>
      </c>
      <c r="AV534" s="7" t="s">
        <v>44</v>
      </c>
      <c r="AW534" s="7" t="s">
        <v>20</v>
      </c>
      <c r="AX534" s="7" t="s">
        <v>41</v>
      </c>
      <c r="AY534" s="111" t="s">
        <v>84</v>
      </c>
    </row>
    <row r="535" spans="2:51" s="7" customFormat="1" ht="22.5" x14ac:dyDescent="0.2">
      <c r="B535" s="110"/>
      <c r="D535" s="107" t="s">
        <v>95</v>
      </c>
      <c r="E535" s="111" t="s">
        <v>0</v>
      </c>
      <c r="F535" s="112" t="s">
        <v>688</v>
      </c>
      <c r="H535" s="113">
        <v>2.25</v>
      </c>
      <c r="I535" s="114"/>
      <c r="L535" s="110"/>
      <c r="M535" s="115"/>
      <c r="N535" s="116"/>
      <c r="O535" s="116"/>
      <c r="P535" s="116"/>
      <c r="Q535" s="116"/>
      <c r="R535" s="116"/>
      <c r="S535" s="116"/>
      <c r="T535" s="117"/>
      <c r="AT535" s="111" t="s">
        <v>95</v>
      </c>
      <c r="AU535" s="111" t="s">
        <v>44</v>
      </c>
      <c r="AV535" s="7" t="s">
        <v>44</v>
      </c>
      <c r="AW535" s="7" t="s">
        <v>20</v>
      </c>
      <c r="AX535" s="7" t="s">
        <v>41</v>
      </c>
      <c r="AY535" s="111" t="s">
        <v>84</v>
      </c>
    </row>
    <row r="536" spans="2:51" s="7" customFormat="1" ht="22.5" x14ac:dyDescent="0.2">
      <c r="B536" s="110"/>
      <c r="D536" s="107" t="s">
        <v>95</v>
      </c>
      <c r="E536" s="111" t="s">
        <v>0</v>
      </c>
      <c r="F536" s="112" t="s">
        <v>689</v>
      </c>
      <c r="H536" s="113">
        <v>2.25</v>
      </c>
      <c r="I536" s="114"/>
      <c r="L536" s="110"/>
      <c r="M536" s="115"/>
      <c r="N536" s="116"/>
      <c r="O536" s="116"/>
      <c r="P536" s="116"/>
      <c r="Q536" s="116"/>
      <c r="R536" s="116"/>
      <c r="S536" s="116"/>
      <c r="T536" s="117"/>
      <c r="AT536" s="111" t="s">
        <v>95</v>
      </c>
      <c r="AU536" s="111" t="s">
        <v>44</v>
      </c>
      <c r="AV536" s="7" t="s">
        <v>44</v>
      </c>
      <c r="AW536" s="7" t="s">
        <v>20</v>
      </c>
      <c r="AX536" s="7" t="s">
        <v>41</v>
      </c>
      <c r="AY536" s="111" t="s">
        <v>84</v>
      </c>
    </row>
    <row r="537" spans="2:51" s="7" customFormat="1" ht="22.5" x14ac:dyDescent="0.2">
      <c r="B537" s="110"/>
      <c r="D537" s="107" t="s">
        <v>95</v>
      </c>
      <c r="E537" s="111" t="s">
        <v>0</v>
      </c>
      <c r="F537" s="112" t="s">
        <v>690</v>
      </c>
      <c r="H537" s="113">
        <v>2.25</v>
      </c>
      <c r="I537" s="114"/>
      <c r="L537" s="110"/>
      <c r="M537" s="115"/>
      <c r="N537" s="116"/>
      <c r="O537" s="116"/>
      <c r="P537" s="116"/>
      <c r="Q537" s="116"/>
      <c r="R537" s="116"/>
      <c r="S537" s="116"/>
      <c r="T537" s="117"/>
      <c r="AT537" s="111" t="s">
        <v>95</v>
      </c>
      <c r="AU537" s="111" t="s">
        <v>44</v>
      </c>
      <c r="AV537" s="7" t="s">
        <v>44</v>
      </c>
      <c r="AW537" s="7" t="s">
        <v>20</v>
      </c>
      <c r="AX537" s="7" t="s">
        <v>41</v>
      </c>
      <c r="AY537" s="111" t="s">
        <v>84</v>
      </c>
    </row>
    <row r="538" spans="2:51" s="7" customFormat="1" ht="22.5" x14ac:dyDescent="0.2">
      <c r="B538" s="110"/>
      <c r="D538" s="107" t="s">
        <v>95</v>
      </c>
      <c r="E538" s="111" t="s">
        <v>0</v>
      </c>
      <c r="F538" s="112" t="s">
        <v>691</v>
      </c>
      <c r="H538" s="113">
        <v>2.25</v>
      </c>
      <c r="I538" s="114"/>
      <c r="L538" s="110"/>
      <c r="M538" s="115"/>
      <c r="N538" s="116"/>
      <c r="O538" s="116"/>
      <c r="P538" s="116"/>
      <c r="Q538" s="116"/>
      <c r="R538" s="116"/>
      <c r="S538" s="116"/>
      <c r="T538" s="117"/>
      <c r="AT538" s="111" t="s">
        <v>95</v>
      </c>
      <c r="AU538" s="111" t="s">
        <v>44</v>
      </c>
      <c r="AV538" s="7" t="s">
        <v>44</v>
      </c>
      <c r="AW538" s="7" t="s">
        <v>20</v>
      </c>
      <c r="AX538" s="7" t="s">
        <v>41</v>
      </c>
      <c r="AY538" s="111" t="s">
        <v>84</v>
      </c>
    </row>
    <row r="539" spans="2:51" s="7" customFormat="1" ht="22.5" x14ac:dyDescent="0.2">
      <c r="B539" s="110"/>
      <c r="D539" s="107" t="s">
        <v>95</v>
      </c>
      <c r="E539" s="111" t="s">
        <v>0</v>
      </c>
      <c r="F539" s="112" t="s">
        <v>692</v>
      </c>
      <c r="H539" s="113">
        <v>2.25</v>
      </c>
      <c r="I539" s="114"/>
      <c r="L539" s="110"/>
      <c r="M539" s="115"/>
      <c r="N539" s="116"/>
      <c r="O539" s="116"/>
      <c r="P539" s="116"/>
      <c r="Q539" s="116"/>
      <c r="R539" s="116"/>
      <c r="S539" s="116"/>
      <c r="T539" s="117"/>
      <c r="AT539" s="111" t="s">
        <v>95</v>
      </c>
      <c r="AU539" s="111" t="s">
        <v>44</v>
      </c>
      <c r="AV539" s="7" t="s">
        <v>44</v>
      </c>
      <c r="AW539" s="7" t="s">
        <v>20</v>
      </c>
      <c r="AX539" s="7" t="s">
        <v>41</v>
      </c>
      <c r="AY539" s="111" t="s">
        <v>84</v>
      </c>
    </row>
    <row r="540" spans="2:51" s="7" customFormat="1" ht="22.5" x14ac:dyDescent="0.2">
      <c r="B540" s="110"/>
      <c r="D540" s="107" t="s">
        <v>95</v>
      </c>
      <c r="E540" s="111" t="s">
        <v>0</v>
      </c>
      <c r="F540" s="112" t="s">
        <v>693</v>
      </c>
      <c r="H540" s="113">
        <v>2.25</v>
      </c>
      <c r="I540" s="114"/>
      <c r="L540" s="110"/>
      <c r="M540" s="115"/>
      <c r="N540" s="116"/>
      <c r="O540" s="116"/>
      <c r="P540" s="116"/>
      <c r="Q540" s="116"/>
      <c r="R540" s="116"/>
      <c r="S540" s="116"/>
      <c r="T540" s="117"/>
      <c r="AT540" s="111" t="s">
        <v>95</v>
      </c>
      <c r="AU540" s="111" t="s">
        <v>44</v>
      </c>
      <c r="AV540" s="7" t="s">
        <v>44</v>
      </c>
      <c r="AW540" s="7" t="s">
        <v>20</v>
      </c>
      <c r="AX540" s="7" t="s">
        <v>41</v>
      </c>
      <c r="AY540" s="111" t="s">
        <v>84</v>
      </c>
    </row>
    <row r="541" spans="2:51" s="7" customFormat="1" ht="22.5" x14ac:dyDescent="0.2">
      <c r="B541" s="110"/>
      <c r="D541" s="107" t="s">
        <v>95</v>
      </c>
      <c r="E541" s="111" t="s">
        <v>0</v>
      </c>
      <c r="F541" s="112" t="s">
        <v>694</v>
      </c>
      <c r="H541" s="113">
        <v>2.25</v>
      </c>
      <c r="I541" s="114"/>
      <c r="L541" s="110"/>
      <c r="M541" s="115"/>
      <c r="N541" s="116"/>
      <c r="O541" s="116"/>
      <c r="P541" s="116"/>
      <c r="Q541" s="116"/>
      <c r="R541" s="116"/>
      <c r="S541" s="116"/>
      <c r="T541" s="117"/>
      <c r="AT541" s="111" t="s">
        <v>95</v>
      </c>
      <c r="AU541" s="111" t="s">
        <v>44</v>
      </c>
      <c r="AV541" s="7" t="s">
        <v>44</v>
      </c>
      <c r="AW541" s="7" t="s">
        <v>20</v>
      </c>
      <c r="AX541" s="7" t="s">
        <v>41</v>
      </c>
      <c r="AY541" s="111" t="s">
        <v>84</v>
      </c>
    </row>
    <row r="542" spans="2:51" s="7" customFormat="1" x14ac:dyDescent="0.2">
      <c r="B542" s="110"/>
      <c r="D542" s="107" t="s">
        <v>95</v>
      </c>
      <c r="E542" s="111" t="s">
        <v>0</v>
      </c>
      <c r="F542" s="112" t="s">
        <v>695</v>
      </c>
      <c r="H542" s="113">
        <v>1</v>
      </c>
      <c r="I542" s="114"/>
      <c r="L542" s="110"/>
      <c r="M542" s="115"/>
      <c r="N542" s="116"/>
      <c r="O542" s="116"/>
      <c r="P542" s="116"/>
      <c r="Q542" s="116"/>
      <c r="R542" s="116"/>
      <c r="S542" s="116"/>
      <c r="T542" s="117"/>
      <c r="AT542" s="111" t="s">
        <v>95</v>
      </c>
      <c r="AU542" s="111" t="s">
        <v>44</v>
      </c>
      <c r="AV542" s="7" t="s">
        <v>44</v>
      </c>
      <c r="AW542" s="7" t="s">
        <v>20</v>
      </c>
      <c r="AX542" s="7" t="s">
        <v>41</v>
      </c>
      <c r="AY542" s="111" t="s">
        <v>84</v>
      </c>
    </row>
    <row r="543" spans="2:51" s="7" customFormat="1" x14ac:dyDescent="0.2">
      <c r="B543" s="110"/>
      <c r="D543" s="107" t="s">
        <v>95</v>
      </c>
      <c r="E543" s="111" t="s">
        <v>0</v>
      </c>
      <c r="F543" s="112" t="s">
        <v>696</v>
      </c>
      <c r="H543" s="113">
        <v>1</v>
      </c>
      <c r="I543" s="114"/>
      <c r="L543" s="110"/>
      <c r="M543" s="115"/>
      <c r="N543" s="116"/>
      <c r="O543" s="116"/>
      <c r="P543" s="116"/>
      <c r="Q543" s="116"/>
      <c r="R543" s="116"/>
      <c r="S543" s="116"/>
      <c r="T543" s="117"/>
      <c r="AT543" s="111" t="s">
        <v>95</v>
      </c>
      <c r="AU543" s="111" t="s">
        <v>44</v>
      </c>
      <c r="AV543" s="7" t="s">
        <v>44</v>
      </c>
      <c r="AW543" s="7" t="s">
        <v>20</v>
      </c>
      <c r="AX543" s="7" t="s">
        <v>41</v>
      </c>
      <c r="AY543" s="111" t="s">
        <v>84</v>
      </c>
    </row>
    <row r="544" spans="2:51" s="7" customFormat="1" x14ac:dyDescent="0.2">
      <c r="B544" s="110"/>
      <c r="D544" s="107" t="s">
        <v>95</v>
      </c>
      <c r="E544" s="111" t="s">
        <v>0</v>
      </c>
      <c r="F544" s="112" t="s">
        <v>697</v>
      </c>
      <c r="H544" s="113">
        <v>1</v>
      </c>
      <c r="I544" s="114"/>
      <c r="L544" s="110"/>
      <c r="M544" s="115"/>
      <c r="N544" s="116"/>
      <c r="O544" s="116"/>
      <c r="P544" s="116"/>
      <c r="Q544" s="116"/>
      <c r="R544" s="116"/>
      <c r="S544" s="116"/>
      <c r="T544" s="117"/>
      <c r="AT544" s="111" t="s">
        <v>95</v>
      </c>
      <c r="AU544" s="111" t="s">
        <v>44</v>
      </c>
      <c r="AV544" s="7" t="s">
        <v>44</v>
      </c>
      <c r="AW544" s="7" t="s">
        <v>20</v>
      </c>
      <c r="AX544" s="7" t="s">
        <v>41</v>
      </c>
      <c r="AY544" s="111" t="s">
        <v>84</v>
      </c>
    </row>
    <row r="545" spans="2:51" s="7" customFormat="1" x14ac:dyDescent="0.2">
      <c r="B545" s="110"/>
      <c r="D545" s="107" t="s">
        <v>95</v>
      </c>
      <c r="E545" s="111" t="s">
        <v>0</v>
      </c>
      <c r="F545" s="112" t="s">
        <v>698</v>
      </c>
      <c r="H545" s="113">
        <v>1</v>
      </c>
      <c r="I545" s="114"/>
      <c r="L545" s="110"/>
      <c r="M545" s="115"/>
      <c r="N545" s="116"/>
      <c r="O545" s="116"/>
      <c r="P545" s="116"/>
      <c r="Q545" s="116"/>
      <c r="R545" s="116"/>
      <c r="S545" s="116"/>
      <c r="T545" s="117"/>
      <c r="AT545" s="111" t="s">
        <v>95</v>
      </c>
      <c r="AU545" s="111" t="s">
        <v>44</v>
      </c>
      <c r="AV545" s="7" t="s">
        <v>44</v>
      </c>
      <c r="AW545" s="7" t="s">
        <v>20</v>
      </c>
      <c r="AX545" s="7" t="s">
        <v>41</v>
      </c>
      <c r="AY545" s="111" t="s">
        <v>84</v>
      </c>
    </row>
    <row r="546" spans="2:51" s="7" customFormat="1" x14ac:dyDescent="0.2">
      <c r="B546" s="110"/>
      <c r="D546" s="107" t="s">
        <v>95</v>
      </c>
      <c r="E546" s="111" t="s">
        <v>0</v>
      </c>
      <c r="F546" s="112" t="s">
        <v>699</v>
      </c>
      <c r="H546" s="113">
        <v>1</v>
      </c>
      <c r="I546" s="114"/>
      <c r="L546" s="110"/>
      <c r="M546" s="115"/>
      <c r="N546" s="116"/>
      <c r="O546" s="116"/>
      <c r="P546" s="116"/>
      <c r="Q546" s="116"/>
      <c r="R546" s="116"/>
      <c r="S546" s="116"/>
      <c r="T546" s="117"/>
      <c r="AT546" s="111" t="s">
        <v>95</v>
      </c>
      <c r="AU546" s="111" t="s">
        <v>44</v>
      </c>
      <c r="AV546" s="7" t="s">
        <v>44</v>
      </c>
      <c r="AW546" s="7" t="s">
        <v>20</v>
      </c>
      <c r="AX546" s="7" t="s">
        <v>41</v>
      </c>
      <c r="AY546" s="111" t="s">
        <v>84</v>
      </c>
    </row>
    <row r="547" spans="2:51" s="7" customFormat="1" x14ac:dyDescent="0.2">
      <c r="B547" s="110"/>
      <c r="D547" s="107" t="s">
        <v>95</v>
      </c>
      <c r="E547" s="111" t="s">
        <v>0</v>
      </c>
      <c r="F547" s="112" t="s">
        <v>700</v>
      </c>
      <c r="H547" s="113">
        <v>1</v>
      </c>
      <c r="I547" s="114"/>
      <c r="L547" s="110"/>
      <c r="M547" s="115"/>
      <c r="N547" s="116"/>
      <c r="O547" s="116"/>
      <c r="P547" s="116"/>
      <c r="Q547" s="116"/>
      <c r="R547" s="116"/>
      <c r="S547" s="116"/>
      <c r="T547" s="117"/>
      <c r="AT547" s="111" t="s">
        <v>95</v>
      </c>
      <c r="AU547" s="111" t="s">
        <v>44</v>
      </c>
      <c r="AV547" s="7" t="s">
        <v>44</v>
      </c>
      <c r="AW547" s="7" t="s">
        <v>20</v>
      </c>
      <c r="AX547" s="7" t="s">
        <v>41</v>
      </c>
      <c r="AY547" s="111" t="s">
        <v>84</v>
      </c>
    </row>
    <row r="548" spans="2:51" s="7" customFormat="1" x14ac:dyDescent="0.2">
      <c r="B548" s="110"/>
      <c r="D548" s="107" t="s">
        <v>95</v>
      </c>
      <c r="E548" s="111" t="s">
        <v>0</v>
      </c>
      <c r="F548" s="112" t="s">
        <v>701</v>
      </c>
      <c r="H548" s="113">
        <v>1</v>
      </c>
      <c r="I548" s="114"/>
      <c r="L548" s="110"/>
      <c r="M548" s="115"/>
      <c r="N548" s="116"/>
      <c r="O548" s="116"/>
      <c r="P548" s="116"/>
      <c r="Q548" s="116"/>
      <c r="R548" s="116"/>
      <c r="S548" s="116"/>
      <c r="T548" s="117"/>
      <c r="AT548" s="111" t="s">
        <v>95</v>
      </c>
      <c r="AU548" s="111" t="s">
        <v>44</v>
      </c>
      <c r="AV548" s="7" t="s">
        <v>44</v>
      </c>
      <c r="AW548" s="7" t="s">
        <v>20</v>
      </c>
      <c r="AX548" s="7" t="s">
        <v>41</v>
      </c>
      <c r="AY548" s="111" t="s">
        <v>84</v>
      </c>
    </row>
    <row r="549" spans="2:51" s="7" customFormat="1" x14ac:dyDescent="0.2">
      <c r="B549" s="110"/>
      <c r="D549" s="107" t="s">
        <v>95</v>
      </c>
      <c r="E549" s="111" t="s">
        <v>0</v>
      </c>
      <c r="F549" s="112" t="s">
        <v>702</v>
      </c>
      <c r="H549" s="113">
        <v>1</v>
      </c>
      <c r="I549" s="114"/>
      <c r="L549" s="110"/>
      <c r="M549" s="115"/>
      <c r="N549" s="116"/>
      <c r="O549" s="116"/>
      <c r="P549" s="116"/>
      <c r="Q549" s="116"/>
      <c r="R549" s="116"/>
      <c r="S549" s="116"/>
      <c r="T549" s="117"/>
      <c r="AT549" s="111" t="s">
        <v>95</v>
      </c>
      <c r="AU549" s="111" t="s">
        <v>44</v>
      </c>
      <c r="AV549" s="7" t="s">
        <v>44</v>
      </c>
      <c r="AW549" s="7" t="s">
        <v>20</v>
      </c>
      <c r="AX549" s="7" t="s">
        <v>41</v>
      </c>
      <c r="AY549" s="111" t="s">
        <v>84</v>
      </c>
    </row>
    <row r="550" spans="2:51" s="7" customFormat="1" x14ac:dyDescent="0.2">
      <c r="B550" s="110"/>
      <c r="D550" s="107" t="s">
        <v>95</v>
      </c>
      <c r="E550" s="111" t="s">
        <v>0</v>
      </c>
      <c r="F550" s="112" t="s">
        <v>703</v>
      </c>
      <c r="H550" s="113">
        <v>1</v>
      </c>
      <c r="I550" s="114"/>
      <c r="L550" s="110"/>
      <c r="M550" s="115"/>
      <c r="N550" s="116"/>
      <c r="O550" s="116"/>
      <c r="P550" s="116"/>
      <c r="Q550" s="116"/>
      <c r="R550" s="116"/>
      <c r="S550" s="116"/>
      <c r="T550" s="117"/>
      <c r="AT550" s="111" t="s">
        <v>95</v>
      </c>
      <c r="AU550" s="111" t="s">
        <v>44</v>
      </c>
      <c r="AV550" s="7" t="s">
        <v>44</v>
      </c>
      <c r="AW550" s="7" t="s">
        <v>20</v>
      </c>
      <c r="AX550" s="7" t="s">
        <v>41</v>
      </c>
      <c r="AY550" s="111" t="s">
        <v>84</v>
      </c>
    </row>
    <row r="551" spans="2:51" s="7" customFormat="1" x14ac:dyDescent="0.2">
      <c r="B551" s="110"/>
      <c r="D551" s="107" t="s">
        <v>95</v>
      </c>
      <c r="E551" s="111" t="s">
        <v>0</v>
      </c>
      <c r="F551" s="112" t="s">
        <v>704</v>
      </c>
      <c r="H551" s="113">
        <v>1</v>
      </c>
      <c r="I551" s="114"/>
      <c r="L551" s="110"/>
      <c r="M551" s="115"/>
      <c r="N551" s="116"/>
      <c r="O551" s="116"/>
      <c r="P551" s="116"/>
      <c r="Q551" s="116"/>
      <c r="R551" s="116"/>
      <c r="S551" s="116"/>
      <c r="T551" s="117"/>
      <c r="AT551" s="111" t="s">
        <v>95</v>
      </c>
      <c r="AU551" s="111" t="s">
        <v>44</v>
      </c>
      <c r="AV551" s="7" t="s">
        <v>44</v>
      </c>
      <c r="AW551" s="7" t="s">
        <v>20</v>
      </c>
      <c r="AX551" s="7" t="s">
        <v>41</v>
      </c>
      <c r="AY551" s="111" t="s">
        <v>84</v>
      </c>
    </row>
    <row r="552" spans="2:51" s="7" customFormat="1" x14ac:dyDescent="0.2">
      <c r="B552" s="110"/>
      <c r="D552" s="107" t="s">
        <v>95</v>
      </c>
      <c r="E552" s="111" t="s">
        <v>0</v>
      </c>
      <c r="F552" s="112" t="s">
        <v>705</v>
      </c>
      <c r="H552" s="113">
        <v>1</v>
      </c>
      <c r="I552" s="114"/>
      <c r="L552" s="110"/>
      <c r="M552" s="115"/>
      <c r="N552" s="116"/>
      <c r="O552" s="116"/>
      <c r="P552" s="116"/>
      <c r="Q552" s="116"/>
      <c r="R552" s="116"/>
      <c r="S552" s="116"/>
      <c r="T552" s="117"/>
      <c r="AT552" s="111" t="s">
        <v>95</v>
      </c>
      <c r="AU552" s="111" t="s">
        <v>44</v>
      </c>
      <c r="AV552" s="7" t="s">
        <v>44</v>
      </c>
      <c r="AW552" s="7" t="s">
        <v>20</v>
      </c>
      <c r="AX552" s="7" t="s">
        <v>41</v>
      </c>
      <c r="AY552" s="111" t="s">
        <v>84</v>
      </c>
    </row>
    <row r="553" spans="2:51" s="7" customFormat="1" x14ac:dyDescent="0.2">
      <c r="B553" s="110"/>
      <c r="D553" s="107" t="s">
        <v>95</v>
      </c>
      <c r="E553" s="111" t="s">
        <v>0</v>
      </c>
      <c r="F553" s="112" t="s">
        <v>706</v>
      </c>
      <c r="H553" s="113">
        <v>1</v>
      </c>
      <c r="I553" s="114"/>
      <c r="L553" s="110"/>
      <c r="M553" s="115"/>
      <c r="N553" s="116"/>
      <c r="O553" s="116"/>
      <c r="P553" s="116"/>
      <c r="Q553" s="116"/>
      <c r="R553" s="116"/>
      <c r="S553" s="116"/>
      <c r="T553" s="117"/>
      <c r="AT553" s="111" t="s">
        <v>95</v>
      </c>
      <c r="AU553" s="111" t="s">
        <v>44</v>
      </c>
      <c r="AV553" s="7" t="s">
        <v>44</v>
      </c>
      <c r="AW553" s="7" t="s">
        <v>20</v>
      </c>
      <c r="AX553" s="7" t="s">
        <v>41</v>
      </c>
      <c r="AY553" s="111" t="s">
        <v>84</v>
      </c>
    </row>
    <row r="554" spans="2:51" s="7" customFormat="1" x14ac:dyDescent="0.2">
      <c r="B554" s="110"/>
      <c r="D554" s="107" t="s">
        <v>95</v>
      </c>
      <c r="E554" s="111" t="s">
        <v>0</v>
      </c>
      <c r="F554" s="112" t="s">
        <v>707</v>
      </c>
      <c r="H554" s="113">
        <v>1</v>
      </c>
      <c r="I554" s="114"/>
      <c r="L554" s="110"/>
      <c r="M554" s="115"/>
      <c r="N554" s="116"/>
      <c r="O554" s="116"/>
      <c r="P554" s="116"/>
      <c r="Q554" s="116"/>
      <c r="R554" s="116"/>
      <c r="S554" s="116"/>
      <c r="T554" s="117"/>
      <c r="AT554" s="111" t="s">
        <v>95</v>
      </c>
      <c r="AU554" s="111" t="s">
        <v>44</v>
      </c>
      <c r="AV554" s="7" t="s">
        <v>44</v>
      </c>
      <c r="AW554" s="7" t="s">
        <v>20</v>
      </c>
      <c r="AX554" s="7" t="s">
        <v>41</v>
      </c>
      <c r="AY554" s="111" t="s">
        <v>84</v>
      </c>
    </row>
    <row r="555" spans="2:51" s="7" customFormat="1" x14ac:dyDescent="0.2">
      <c r="B555" s="110"/>
      <c r="D555" s="107" t="s">
        <v>95</v>
      </c>
      <c r="E555" s="111" t="s">
        <v>0</v>
      </c>
      <c r="F555" s="112" t="s">
        <v>708</v>
      </c>
      <c r="H555" s="113">
        <v>1</v>
      </c>
      <c r="I555" s="114"/>
      <c r="L555" s="110"/>
      <c r="M555" s="115"/>
      <c r="N555" s="116"/>
      <c r="O555" s="116"/>
      <c r="P555" s="116"/>
      <c r="Q555" s="116"/>
      <c r="R555" s="116"/>
      <c r="S555" s="116"/>
      <c r="T555" s="117"/>
      <c r="AT555" s="111" t="s">
        <v>95</v>
      </c>
      <c r="AU555" s="111" t="s">
        <v>44</v>
      </c>
      <c r="AV555" s="7" t="s">
        <v>44</v>
      </c>
      <c r="AW555" s="7" t="s">
        <v>20</v>
      </c>
      <c r="AX555" s="7" t="s">
        <v>41</v>
      </c>
      <c r="AY555" s="111" t="s">
        <v>84</v>
      </c>
    </row>
    <row r="556" spans="2:51" s="7" customFormat="1" x14ac:dyDescent="0.2">
      <c r="B556" s="110"/>
      <c r="D556" s="107" t="s">
        <v>95</v>
      </c>
      <c r="E556" s="111" t="s">
        <v>0</v>
      </c>
      <c r="F556" s="112" t="s">
        <v>709</v>
      </c>
      <c r="H556" s="113">
        <v>1</v>
      </c>
      <c r="I556" s="114"/>
      <c r="L556" s="110"/>
      <c r="M556" s="115"/>
      <c r="N556" s="116"/>
      <c r="O556" s="116"/>
      <c r="P556" s="116"/>
      <c r="Q556" s="116"/>
      <c r="R556" s="116"/>
      <c r="S556" s="116"/>
      <c r="T556" s="117"/>
      <c r="AT556" s="111" t="s">
        <v>95</v>
      </c>
      <c r="AU556" s="111" t="s">
        <v>44</v>
      </c>
      <c r="AV556" s="7" t="s">
        <v>44</v>
      </c>
      <c r="AW556" s="7" t="s">
        <v>20</v>
      </c>
      <c r="AX556" s="7" t="s">
        <v>41</v>
      </c>
      <c r="AY556" s="111" t="s">
        <v>84</v>
      </c>
    </row>
    <row r="557" spans="2:51" s="7" customFormat="1" ht="22.5" x14ac:dyDescent="0.2">
      <c r="B557" s="110"/>
      <c r="D557" s="107" t="s">
        <v>95</v>
      </c>
      <c r="E557" s="111" t="s">
        <v>0</v>
      </c>
      <c r="F557" s="112" t="s">
        <v>710</v>
      </c>
      <c r="H557" s="113">
        <v>1.25</v>
      </c>
      <c r="I557" s="114"/>
      <c r="L557" s="110"/>
      <c r="M557" s="115"/>
      <c r="N557" s="116"/>
      <c r="O557" s="116"/>
      <c r="P557" s="116"/>
      <c r="Q557" s="116"/>
      <c r="R557" s="116"/>
      <c r="S557" s="116"/>
      <c r="T557" s="117"/>
      <c r="AT557" s="111" t="s">
        <v>95</v>
      </c>
      <c r="AU557" s="111" t="s">
        <v>44</v>
      </c>
      <c r="AV557" s="7" t="s">
        <v>44</v>
      </c>
      <c r="AW557" s="7" t="s">
        <v>20</v>
      </c>
      <c r="AX557" s="7" t="s">
        <v>41</v>
      </c>
      <c r="AY557" s="111" t="s">
        <v>84</v>
      </c>
    </row>
    <row r="558" spans="2:51" s="7" customFormat="1" ht="22.5" x14ac:dyDescent="0.2">
      <c r="B558" s="110"/>
      <c r="D558" s="107" t="s">
        <v>95</v>
      </c>
      <c r="E558" s="111" t="s">
        <v>0</v>
      </c>
      <c r="F558" s="112" t="s">
        <v>711</v>
      </c>
      <c r="H558" s="113">
        <v>1.25</v>
      </c>
      <c r="I558" s="114"/>
      <c r="L558" s="110"/>
      <c r="M558" s="115"/>
      <c r="N558" s="116"/>
      <c r="O558" s="116"/>
      <c r="P558" s="116"/>
      <c r="Q558" s="116"/>
      <c r="R558" s="116"/>
      <c r="S558" s="116"/>
      <c r="T558" s="117"/>
      <c r="AT558" s="111" t="s">
        <v>95</v>
      </c>
      <c r="AU558" s="111" t="s">
        <v>44</v>
      </c>
      <c r="AV558" s="7" t="s">
        <v>44</v>
      </c>
      <c r="AW558" s="7" t="s">
        <v>20</v>
      </c>
      <c r="AX558" s="7" t="s">
        <v>41</v>
      </c>
      <c r="AY558" s="111" t="s">
        <v>84</v>
      </c>
    </row>
    <row r="559" spans="2:51" s="7" customFormat="1" ht="22.5" x14ac:dyDescent="0.2">
      <c r="B559" s="110"/>
      <c r="D559" s="107" t="s">
        <v>95</v>
      </c>
      <c r="E559" s="111" t="s">
        <v>0</v>
      </c>
      <c r="F559" s="112" t="s">
        <v>712</v>
      </c>
      <c r="H559" s="113">
        <v>1.25</v>
      </c>
      <c r="I559" s="114"/>
      <c r="L559" s="110"/>
      <c r="M559" s="115"/>
      <c r="N559" s="116"/>
      <c r="O559" s="116"/>
      <c r="P559" s="116"/>
      <c r="Q559" s="116"/>
      <c r="R559" s="116"/>
      <c r="S559" s="116"/>
      <c r="T559" s="117"/>
      <c r="AT559" s="111" t="s">
        <v>95</v>
      </c>
      <c r="AU559" s="111" t="s">
        <v>44</v>
      </c>
      <c r="AV559" s="7" t="s">
        <v>44</v>
      </c>
      <c r="AW559" s="7" t="s">
        <v>20</v>
      </c>
      <c r="AX559" s="7" t="s">
        <v>41</v>
      </c>
      <c r="AY559" s="111" t="s">
        <v>84</v>
      </c>
    </row>
    <row r="560" spans="2:51" s="7" customFormat="1" ht="22.5" x14ac:dyDescent="0.2">
      <c r="B560" s="110"/>
      <c r="D560" s="107" t="s">
        <v>95</v>
      </c>
      <c r="E560" s="111" t="s">
        <v>0</v>
      </c>
      <c r="F560" s="112" t="s">
        <v>713</v>
      </c>
      <c r="H560" s="113">
        <v>1.25</v>
      </c>
      <c r="I560" s="114"/>
      <c r="L560" s="110"/>
      <c r="M560" s="115"/>
      <c r="N560" s="116"/>
      <c r="O560" s="116"/>
      <c r="P560" s="116"/>
      <c r="Q560" s="116"/>
      <c r="R560" s="116"/>
      <c r="S560" s="116"/>
      <c r="T560" s="117"/>
      <c r="AT560" s="111" t="s">
        <v>95</v>
      </c>
      <c r="AU560" s="111" t="s">
        <v>44</v>
      </c>
      <c r="AV560" s="7" t="s">
        <v>44</v>
      </c>
      <c r="AW560" s="7" t="s">
        <v>20</v>
      </c>
      <c r="AX560" s="7" t="s">
        <v>41</v>
      </c>
      <c r="AY560" s="111" t="s">
        <v>84</v>
      </c>
    </row>
    <row r="561" spans="2:65" s="7" customFormat="1" ht="22.5" x14ac:dyDescent="0.2">
      <c r="B561" s="110"/>
      <c r="D561" s="107" t="s">
        <v>95</v>
      </c>
      <c r="E561" s="111" t="s">
        <v>0</v>
      </c>
      <c r="F561" s="112" t="s">
        <v>714</v>
      </c>
      <c r="H561" s="113">
        <v>1.25</v>
      </c>
      <c r="I561" s="114"/>
      <c r="L561" s="110"/>
      <c r="M561" s="115"/>
      <c r="N561" s="116"/>
      <c r="O561" s="116"/>
      <c r="P561" s="116"/>
      <c r="Q561" s="116"/>
      <c r="R561" s="116"/>
      <c r="S561" s="116"/>
      <c r="T561" s="117"/>
      <c r="AT561" s="111" t="s">
        <v>95</v>
      </c>
      <c r="AU561" s="111" t="s">
        <v>44</v>
      </c>
      <c r="AV561" s="7" t="s">
        <v>44</v>
      </c>
      <c r="AW561" s="7" t="s">
        <v>20</v>
      </c>
      <c r="AX561" s="7" t="s">
        <v>41</v>
      </c>
      <c r="AY561" s="111" t="s">
        <v>84</v>
      </c>
    </row>
    <row r="562" spans="2:65" s="7" customFormat="1" ht="22.5" x14ac:dyDescent="0.2">
      <c r="B562" s="110"/>
      <c r="D562" s="107" t="s">
        <v>95</v>
      </c>
      <c r="E562" s="111" t="s">
        <v>0</v>
      </c>
      <c r="F562" s="112" t="s">
        <v>715</v>
      </c>
      <c r="H562" s="113">
        <v>1.25</v>
      </c>
      <c r="I562" s="114"/>
      <c r="L562" s="110"/>
      <c r="M562" s="115"/>
      <c r="N562" s="116"/>
      <c r="O562" s="116"/>
      <c r="P562" s="116"/>
      <c r="Q562" s="116"/>
      <c r="R562" s="116"/>
      <c r="S562" s="116"/>
      <c r="T562" s="117"/>
      <c r="AT562" s="111" t="s">
        <v>95</v>
      </c>
      <c r="AU562" s="111" t="s">
        <v>44</v>
      </c>
      <c r="AV562" s="7" t="s">
        <v>44</v>
      </c>
      <c r="AW562" s="7" t="s">
        <v>20</v>
      </c>
      <c r="AX562" s="7" t="s">
        <v>41</v>
      </c>
      <c r="AY562" s="111" t="s">
        <v>84</v>
      </c>
    </row>
    <row r="563" spans="2:65" s="7" customFormat="1" ht="22.5" x14ac:dyDescent="0.2">
      <c r="B563" s="110"/>
      <c r="D563" s="107" t="s">
        <v>95</v>
      </c>
      <c r="E563" s="111" t="s">
        <v>0</v>
      </c>
      <c r="F563" s="112" t="s">
        <v>716</v>
      </c>
      <c r="H563" s="113">
        <v>1.25</v>
      </c>
      <c r="I563" s="114"/>
      <c r="L563" s="110"/>
      <c r="M563" s="115"/>
      <c r="N563" s="116"/>
      <c r="O563" s="116"/>
      <c r="P563" s="116"/>
      <c r="Q563" s="116"/>
      <c r="R563" s="116"/>
      <c r="S563" s="116"/>
      <c r="T563" s="117"/>
      <c r="AT563" s="111" t="s">
        <v>95</v>
      </c>
      <c r="AU563" s="111" t="s">
        <v>44</v>
      </c>
      <c r="AV563" s="7" t="s">
        <v>44</v>
      </c>
      <c r="AW563" s="7" t="s">
        <v>20</v>
      </c>
      <c r="AX563" s="7" t="s">
        <v>41</v>
      </c>
      <c r="AY563" s="111" t="s">
        <v>84</v>
      </c>
    </row>
    <row r="564" spans="2:65" s="7" customFormat="1" ht="22.5" x14ac:dyDescent="0.2">
      <c r="B564" s="110"/>
      <c r="D564" s="107" t="s">
        <v>95</v>
      </c>
      <c r="E564" s="111" t="s">
        <v>0</v>
      </c>
      <c r="F564" s="112" t="s">
        <v>717</v>
      </c>
      <c r="H564" s="113">
        <v>1.25</v>
      </c>
      <c r="I564" s="114"/>
      <c r="L564" s="110"/>
      <c r="M564" s="115"/>
      <c r="N564" s="116"/>
      <c r="O564" s="116"/>
      <c r="P564" s="116"/>
      <c r="Q564" s="116"/>
      <c r="R564" s="116"/>
      <c r="S564" s="116"/>
      <c r="T564" s="117"/>
      <c r="AT564" s="111" t="s">
        <v>95</v>
      </c>
      <c r="AU564" s="111" t="s">
        <v>44</v>
      </c>
      <c r="AV564" s="7" t="s">
        <v>44</v>
      </c>
      <c r="AW564" s="7" t="s">
        <v>20</v>
      </c>
      <c r="AX564" s="7" t="s">
        <v>41</v>
      </c>
      <c r="AY564" s="111" t="s">
        <v>84</v>
      </c>
    </row>
    <row r="565" spans="2:65" s="7" customFormat="1" ht="22.5" x14ac:dyDescent="0.2">
      <c r="B565" s="110"/>
      <c r="D565" s="107" t="s">
        <v>95</v>
      </c>
      <c r="E565" s="111" t="s">
        <v>0</v>
      </c>
      <c r="F565" s="112" t="s">
        <v>718</v>
      </c>
      <c r="H565" s="113">
        <v>1.25</v>
      </c>
      <c r="I565" s="114"/>
      <c r="L565" s="110"/>
      <c r="M565" s="115"/>
      <c r="N565" s="116"/>
      <c r="O565" s="116"/>
      <c r="P565" s="116"/>
      <c r="Q565" s="116"/>
      <c r="R565" s="116"/>
      <c r="S565" s="116"/>
      <c r="T565" s="117"/>
      <c r="AT565" s="111" t="s">
        <v>95</v>
      </c>
      <c r="AU565" s="111" t="s">
        <v>44</v>
      </c>
      <c r="AV565" s="7" t="s">
        <v>44</v>
      </c>
      <c r="AW565" s="7" t="s">
        <v>20</v>
      </c>
      <c r="AX565" s="7" t="s">
        <v>41</v>
      </c>
      <c r="AY565" s="111" t="s">
        <v>84</v>
      </c>
    </row>
    <row r="566" spans="2:65" s="7" customFormat="1" ht="22.5" x14ac:dyDescent="0.2">
      <c r="B566" s="110"/>
      <c r="D566" s="107" t="s">
        <v>95</v>
      </c>
      <c r="E566" s="111" t="s">
        <v>0</v>
      </c>
      <c r="F566" s="112" t="s">
        <v>719</v>
      </c>
      <c r="H566" s="113">
        <v>1.25</v>
      </c>
      <c r="I566" s="114"/>
      <c r="L566" s="110"/>
      <c r="M566" s="115"/>
      <c r="N566" s="116"/>
      <c r="O566" s="116"/>
      <c r="P566" s="116"/>
      <c r="Q566" s="116"/>
      <c r="R566" s="116"/>
      <c r="S566" s="116"/>
      <c r="T566" s="117"/>
      <c r="AT566" s="111" t="s">
        <v>95</v>
      </c>
      <c r="AU566" s="111" t="s">
        <v>44</v>
      </c>
      <c r="AV566" s="7" t="s">
        <v>44</v>
      </c>
      <c r="AW566" s="7" t="s">
        <v>20</v>
      </c>
      <c r="AX566" s="7" t="s">
        <v>41</v>
      </c>
      <c r="AY566" s="111" t="s">
        <v>84</v>
      </c>
    </row>
    <row r="567" spans="2:65" s="7" customFormat="1" ht="22.5" x14ac:dyDescent="0.2">
      <c r="B567" s="110"/>
      <c r="D567" s="107" t="s">
        <v>95</v>
      </c>
      <c r="E567" s="111" t="s">
        <v>0</v>
      </c>
      <c r="F567" s="112" t="s">
        <v>720</v>
      </c>
      <c r="H567" s="113">
        <v>1.25</v>
      </c>
      <c r="I567" s="114"/>
      <c r="L567" s="110"/>
      <c r="M567" s="115"/>
      <c r="N567" s="116"/>
      <c r="O567" s="116"/>
      <c r="P567" s="116"/>
      <c r="Q567" s="116"/>
      <c r="R567" s="116"/>
      <c r="S567" s="116"/>
      <c r="T567" s="117"/>
      <c r="AT567" s="111" t="s">
        <v>95</v>
      </c>
      <c r="AU567" s="111" t="s">
        <v>44</v>
      </c>
      <c r="AV567" s="7" t="s">
        <v>44</v>
      </c>
      <c r="AW567" s="7" t="s">
        <v>20</v>
      </c>
      <c r="AX567" s="7" t="s">
        <v>41</v>
      </c>
      <c r="AY567" s="111" t="s">
        <v>84</v>
      </c>
    </row>
    <row r="568" spans="2:65" s="7" customFormat="1" ht="22.5" x14ac:dyDescent="0.2">
      <c r="B568" s="110"/>
      <c r="D568" s="107" t="s">
        <v>95</v>
      </c>
      <c r="E568" s="111" t="s">
        <v>0</v>
      </c>
      <c r="F568" s="112" t="s">
        <v>721</v>
      </c>
      <c r="H568" s="113">
        <v>1.25</v>
      </c>
      <c r="I568" s="114"/>
      <c r="L568" s="110"/>
      <c r="M568" s="115"/>
      <c r="N568" s="116"/>
      <c r="O568" s="116"/>
      <c r="P568" s="116"/>
      <c r="Q568" s="116"/>
      <c r="R568" s="116"/>
      <c r="S568" s="116"/>
      <c r="T568" s="117"/>
      <c r="AT568" s="111" t="s">
        <v>95</v>
      </c>
      <c r="AU568" s="111" t="s">
        <v>44</v>
      </c>
      <c r="AV568" s="7" t="s">
        <v>44</v>
      </c>
      <c r="AW568" s="7" t="s">
        <v>20</v>
      </c>
      <c r="AX568" s="7" t="s">
        <v>41</v>
      </c>
      <c r="AY568" s="111" t="s">
        <v>84</v>
      </c>
    </row>
    <row r="569" spans="2:65" s="7" customFormat="1" ht="22.5" x14ac:dyDescent="0.2">
      <c r="B569" s="110"/>
      <c r="D569" s="107" t="s">
        <v>95</v>
      </c>
      <c r="E569" s="111" t="s">
        <v>0</v>
      </c>
      <c r="F569" s="112" t="s">
        <v>722</v>
      </c>
      <c r="H569" s="113">
        <v>1.25</v>
      </c>
      <c r="I569" s="114"/>
      <c r="L569" s="110"/>
      <c r="M569" s="115"/>
      <c r="N569" s="116"/>
      <c r="O569" s="116"/>
      <c r="P569" s="116"/>
      <c r="Q569" s="116"/>
      <c r="R569" s="116"/>
      <c r="S569" s="116"/>
      <c r="T569" s="117"/>
      <c r="AT569" s="111" t="s">
        <v>95</v>
      </c>
      <c r="AU569" s="111" t="s">
        <v>44</v>
      </c>
      <c r="AV569" s="7" t="s">
        <v>44</v>
      </c>
      <c r="AW569" s="7" t="s">
        <v>20</v>
      </c>
      <c r="AX569" s="7" t="s">
        <v>41</v>
      </c>
      <c r="AY569" s="111" t="s">
        <v>84</v>
      </c>
    </row>
    <row r="570" spans="2:65" s="7" customFormat="1" ht="22.5" x14ac:dyDescent="0.2">
      <c r="B570" s="110"/>
      <c r="D570" s="107" t="s">
        <v>95</v>
      </c>
      <c r="E570" s="111" t="s">
        <v>0</v>
      </c>
      <c r="F570" s="112" t="s">
        <v>723</v>
      </c>
      <c r="H570" s="113">
        <v>1.25</v>
      </c>
      <c r="I570" s="114"/>
      <c r="L570" s="110"/>
      <c r="M570" s="115"/>
      <c r="N570" s="116"/>
      <c r="O570" s="116"/>
      <c r="P570" s="116"/>
      <c r="Q570" s="116"/>
      <c r="R570" s="116"/>
      <c r="S570" s="116"/>
      <c r="T570" s="117"/>
      <c r="AT570" s="111" t="s">
        <v>95</v>
      </c>
      <c r="AU570" s="111" t="s">
        <v>44</v>
      </c>
      <c r="AV570" s="7" t="s">
        <v>44</v>
      </c>
      <c r="AW570" s="7" t="s">
        <v>20</v>
      </c>
      <c r="AX570" s="7" t="s">
        <v>41</v>
      </c>
      <c r="AY570" s="111" t="s">
        <v>84</v>
      </c>
    </row>
    <row r="571" spans="2:65" s="7" customFormat="1" ht="22.5" x14ac:dyDescent="0.2">
      <c r="B571" s="110"/>
      <c r="D571" s="107" t="s">
        <v>95</v>
      </c>
      <c r="E571" s="111" t="s">
        <v>0</v>
      </c>
      <c r="F571" s="112" t="s">
        <v>724</v>
      </c>
      <c r="H571" s="113">
        <v>1.25</v>
      </c>
      <c r="I571" s="114"/>
      <c r="L571" s="110"/>
      <c r="M571" s="115"/>
      <c r="N571" s="116"/>
      <c r="O571" s="116"/>
      <c r="P571" s="116"/>
      <c r="Q571" s="116"/>
      <c r="R571" s="116"/>
      <c r="S571" s="116"/>
      <c r="T571" s="117"/>
      <c r="AT571" s="111" t="s">
        <v>95</v>
      </c>
      <c r="AU571" s="111" t="s">
        <v>44</v>
      </c>
      <c r="AV571" s="7" t="s">
        <v>44</v>
      </c>
      <c r="AW571" s="7" t="s">
        <v>20</v>
      </c>
      <c r="AX571" s="7" t="s">
        <v>41</v>
      </c>
      <c r="AY571" s="111" t="s">
        <v>84</v>
      </c>
    </row>
    <row r="572" spans="2:65" s="7" customFormat="1" ht="22.5" x14ac:dyDescent="0.2">
      <c r="B572" s="110"/>
      <c r="D572" s="107" t="s">
        <v>95</v>
      </c>
      <c r="E572" s="111" t="s">
        <v>0</v>
      </c>
      <c r="F572" s="112" t="s">
        <v>725</v>
      </c>
      <c r="H572" s="113">
        <v>1.25</v>
      </c>
      <c r="I572" s="114"/>
      <c r="L572" s="110"/>
      <c r="M572" s="115"/>
      <c r="N572" s="116"/>
      <c r="O572" s="116"/>
      <c r="P572" s="116"/>
      <c r="Q572" s="116"/>
      <c r="R572" s="116"/>
      <c r="S572" s="116"/>
      <c r="T572" s="117"/>
      <c r="AT572" s="111" t="s">
        <v>95</v>
      </c>
      <c r="AU572" s="111" t="s">
        <v>44</v>
      </c>
      <c r="AV572" s="7" t="s">
        <v>44</v>
      </c>
      <c r="AW572" s="7" t="s">
        <v>20</v>
      </c>
      <c r="AX572" s="7" t="s">
        <v>41</v>
      </c>
      <c r="AY572" s="111" t="s">
        <v>84</v>
      </c>
    </row>
    <row r="573" spans="2:65" s="1" customFormat="1" ht="24" customHeight="1" x14ac:dyDescent="0.2">
      <c r="B573" s="93"/>
      <c r="C573" s="94" t="s">
        <v>726</v>
      </c>
      <c r="D573" s="94" t="s">
        <v>86</v>
      </c>
      <c r="E573" s="95" t="s">
        <v>727</v>
      </c>
      <c r="F573" s="96" t="s">
        <v>728</v>
      </c>
      <c r="G573" s="97" t="s">
        <v>192</v>
      </c>
      <c r="H573" s="98">
        <v>127.09</v>
      </c>
      <c r="I573" s="99"/>
      <c r="J573" s="100">
        <f>ROUND(I573*H573,2)</f>
        <v>0</v>
      </c>
      <c r="K573" s="96" t="s">
        <v>90</v>
      </c>
      <c r="L573" s="18"/>
      <c r="M573" s="101" t="s">
        <v>0</v>
      </c>
      <c r="N573" s="102" t="s">
        <v>28</v>
      </c>
      <c r="O573" s="26"/>
      <c r="P573" s="103">
        <f>O573*H573</f>
        <v>0</v>
      </c>
      <c r="Q573" s="103">
        <v>3.5100000000000001E-3</v>
      </c>
      <c r="R573" s="103">
        <f>Q573*H573</f>
        <v>0.44608590000000004</v>
      </c>
      <c r="S573" s="103">
        <v>0</v>
      </c>
      <c r="T573" s="104">
        <f>S573*H573</f>
        <v>0</v>
      </c>
      <c r="AR573" s="105" t="s">
        <v>168</v>
      </c>
      <c r="AT573" s="105" t="s">
        <v>86</v>
      </c>
      <c r="AU573" s="105" t="s">
        <v>44</v>
      </c>
      <c r="AY573" s="9" t="s">
        <v>84</v>
      </c>
      <c r="BE573" s="106">
        <f>IF(N573="základní",J573,0)</f>
        <v>0</v>
      </c>
      <c r="BF573" s="106">
        <f>IF(N573="snížená",J573,0)</f>
        <v>0</v>
      </c>
      <c r="BG573" s="106">
        <f>IF(N573="zákl. přenesená",J573,0)</f>
        <v>0</v>
      </c>
      <c r="BH573" s="106">
        <f>IF(N573="sníž. přenesená",J573,0)</f>
        <v>0</v>
      </c>
      <c r="BI573" s="106">
        <f>IF(N573="nulová",J573,0)</f>
        <v>0</v>
      </c>
      <c r="BJ573" s="9" t="s">
        <v>42</v>
      </c>
      <c r="BK573" s="106">
        <f>ROUND(I573*H573,2)</f>
        <v>0</v>
      </c>
      <c r="BL573" s="9" t="s">
        <v>168</v>
      </c>
      <c r="BM573" s="105" t="s">
        <v>729</v>
      </c>
    </row>
    <row r="574" spans="2:65" s="1" customFormat="1" ht="29.25" x14ac:dyDescent="0.2">
      <c r="B574" s="18"/>
      <c r="D574" s="107" t="s">
        <v>93</v>
      </c>
      <c r="F574" s="108" t="s">
        <v>730</v>
      </c>
      <c r="I574" s="38"/>
      <c r="L574" s="18"/>
      <c r="M574" s="109"/>
      <c r="N574" s="26"/>
      <c r="O574" s="26"/>
      <c r="P574" s="26"/>
      <c r="Q574" s="26"/>
      <c r="R574" s="26"/>
      <c r="S574" s="26"/>
      <c r="T574" s="27"/>
      <c r="AT574" s="9" t="s">
        <v>93</v>
      </c>
      <c r="AU574" s="9" t="s">
        <v>44</v>
      </c>
    </row>
    <row r="575" spans="2:65" s="7" customFormat="1" ht="22.5" x14ac:dyDescent="0.2">
      <c r="B575" s="110"/>
      <c r="D575" s="107" t="s">
        <v>95</v>
      </c>
      <c r="E575" s="111" t="s">
        <v>0</v>
      </c>
      <c r="F575" s="112" t="s">
        <v>731</v>
      </c>
      <c r="H575" s="113">
        <v>197.66</v>
      </c>
      <c r="I575" s="114"/>
      <c r="L575" s="110"/>
      <c r="M575" s="115"/>
      <c r="N575" s="116"/>
      <c r="O575" s="116"/>
      <c r="P575" s="116"/>
      <c r="Q575" s="116"/>
      <c r="R575" s="116"/>
      <c r="S575" s="116"/>
      <c r="T575" s="117"/>
      <c r="AT575" s="111" t="s">
        <v>95</v>
      </c>
      <c r="AU575" s="111" t="s">
        <v>44</v>
      </c>
      <c r="AV575" s="7" t="s">
        <v>44</v>
      </c>
      <c r="AW575" s="7" t="s">
        <v>20</v>
      </c>
      <c r="AX575" s="7" t="s">
        <v>41</v>
      </c>
      <c r="AY575" s="111" t="s">
        <v>84</v>
      </c>
    </row>
    <row r="576" spans="2:65" s="7" customFormat="1" ht="22.5" x14ac:dyDescent="0.2">
      <c r="B576" s="110"/>
      <c r="D576" s="107" t="s">
        <v>95</v>
      </c>
      <c r="E576" s="111" t="s">
        <v>0</v>
      </c>
      <c r="F576" s="112" t="s">
        <v>732</v>
      </c>
      <c r="H576" s="113">
        <v>12.95</v>
      </c>
      <c r="I576" s="114"/>
      <c r="L576" s="110"/>
      <c r="M576" s="115"/>
      <c r="N576" s="116"/>
      <c r="O576" s="116"/>
      <c r="P576" s="116"/>
      <c r="Q576" s="116"/>
      <c r="R576" s="116"/>
      <c r="S576" s="116"/>
      <c r="T576" s="117"/>
      <c r="AT576" s="111" t="s">
        <v>95</v>
      </c>
      <c r="AU576" s="111" t="s">
        <v>44</v>
      </c>
      <c r="AV576" s="7" t="s">
        <v>44</v>
      </c>
      <c r="AW576" s="7" t="s">
        <v>20</v>
      </c>
      <c r="AX576" s="7" t="s">
        <v>41</v>
      </c>
      <c r="AY576" s="111" t="s">
        <v>84</v>
      </c>
    </row>
    <row r="577" spans="2:65" s="7" customFormat="1" ht="22.5" x14ac:dyDescent="0.2">
      <c r="B577" s="110"/>
      <c r="D577" s="107" t="s">
        <v>95</v>
      </c>
      <c r="E577" s="111" t="s">
        <v>0</v>
      </c>
      <c r="F577" s="112" t="s">
        <v>733</v>
      </c>
      <c r="H577" s="113">
        <v>92.12</v>
      </c>
      <c r="I577" s="114"/>
      <c r="L577" s="110"/>
      <c r="M577" s="115"/>
      <c r="N577" s="116"/>
      <c r="O577" s="116"/>
      <c r="P577" s="116"/>
      <c r="Q577" s="116"/>
      <c r="R577" s="116"/>
      <c r="S577" s="116"/>
      <c r="T577" s="117"/>
      <c r="AT577" s="111" t="s">
        <v>95</v>
      </c>
      <c r="AU577" s="111" t="s">
        <v>44</v>
      </c>
      <c r="AV577" s="7" t="s">
        <v>44</v>
      </c>
      <c r="AW577" s="7" t="s">
        <v>20</v>
      </c>
      <c r="AX577" s="7" t="s">
        <v>41</v>
      </c>
      <c r="AY577" s="111" t="s">
        <v>84</v>
      </c>
    </row>
    <row r="578" spans="2:65" s="1" customFormat="1" ht="24" customHeight="1" x14ac:dyDescent="0.2">
      <c r="B578" s="93"/>
      <c r="C578" s="94" t="s">
        <v>734</v>
      </c>
      <c r="D578" s="94" t="s">
        <v>86</v>
      </c>
      <c r="E578" s="95" t="s">
        <v>735</v>
      </c>
      <c r="F578" s="96" t="s">
        <v>736</v>
      </c>
      <c r="G578" s="97" t="s">
        <v>192</v>
      </c>
      <c r="H578" s="98">
        <v>69.28</v>
      </c>
      <c r="I578" s="99"/>
      <c r="J578" s="100">
        <f>ROUND(I578*H578,2)</f>
        <v>0</v>
      </c>
      <c r="K578" s="96" t="s">
        <v>90</v>
      </c>
      <c r="L578" s="18"/>
      <c r="M578" s="101" t="s">
        <v>0</v>
      </c>
      <c r="N578" s="102" t="s">
        <v>28</v>
      </c>
      <c r="O578" s="26"/>
      <c r="P578" s="103">
        <f>O578*H578</f>
        <v>0</v>
      </c>
      <c r="Q578" s="103">
        <v>4.3200000000000001E-3</v>
      </c>
      <c r="R578" s="103">
        <f>Q578*H578</f>
        <v>0.29928959999999999</v>
      </c>
      <c r="S578" s="103">
        <v>0</v>
      </c>
      <c r="T578" s="104">
        <f>S578*H578</f>
        <v>0</v>
      </c>
      <c r="AR578" s="105" t="s">
        <v>168</v>
      </c>
      <c r="AT578" s="105" t="s">
        <v>86</v>
      </c>
      <c r="AU578" s="105" t="s">
        <v>44</v>
      </c>
      <c r="AY578" s="9" t="s">
        <v>84</v>
      </c>
      <c r="BE578" s="106">
        <f>IF(N578="základní",J578,0)</f>
        <v>0</v>
      </c>
      <c r="BF578" s="106">
        <f>IF(N578="snížená",J578,0)</f>
        <v>0</v>
      </c>
      <c r="BG578" s="106">
        <f>IF(N578="zákl. přenesená",J578,0)</f>
        <v>0</v>
      </c>
      <c r="BH578" s="106">
        <f>IF(N578="sníž. přenesená",J578,0)</f>
        <v>0</v>
      </c>
      <c r="BI578" s="106">
        <f>IF(N578="nulová",J578,0)</f>
        <v>0</v>
      </c>
      <c r="BJ578" s="9" t="s">
        <v>42</v>
      </c>
      <c r="BK578" s="106">
        <f>ROUND(I578*H578,2)</f>
        <v>0</v>
      </c>
      <c r="BL578" s="9" t="s">
        <v>168</v>
      </c>
      <c r="BM578" s="105" t="s">
        <v>737</v>
      </c>
    </row>
    <row r="579" spans="2:65" s="1" customFormat="1" ht="29.25" x14ac:dyDescent="0.2">
      <c r="B579" s="18"/>
      <c r="D579" s="107" t="s">
        <v>93</v>
      </c>
      <c r="F579" s="108" t="s">
        <v>738</v>
      </c>
      <c r="I579" s="38"/>
      <c r="L579" s="18"/>
      <c r="M579" s="109"/>
      <c r="N579" s="26"/>
      <c r="O579" s="26"/>
      <c r="P579" s="26"/>
      <c r="Q579" s="26"/>
      <c r="R579" s="26"/>
      <c r="S579" s="26"/>
      <c r="T579" s="27"/>
      <c r="AT579" s="9" t="s">
        <v>93</v>
      </c>
      <c r="AU579" s="9" t="s">
        <v>44</v>
      </c>
    </row>
    <row r="580" spans="2:65" s="7" customFormat="1" ht="22.5" x14ac:dyDescent="0.2">
      <c r="B580" s="110"/>
      <c r="D580" s="107" t="s">
        <v>95</v>
      </c>
      <c r="E580" s="111" t="s">
        <v>0</v>
      </c>
      <c r="F580" s="112" t="s">
        <v>739</v>
      </c>
      <c r="H580" s="113">
        <v>169.95</v>
      </c>
      <c r="I580" s="114"/>
      <c r="L580" s="110"/>
      <c r="M580" s="115"/>
      <c r="N580" s="116"/>
      <c r="O580" s="116"/>
      <c r="P580" s="116"/>
      <c r="Q580" s="116"/>
      <c r="R580" s="116"/>
      <c r="S580" s="116"/>
      <c r="T580" s="117"/>
      <c r="AT580" s="111" t="s">
        <v>95</v>
      </c>
      <c r="AU580" s="111" t="s">
        <v>44</v>
      </c>
      <c r="AV580" s="7" t="s">
        <v>44</v>
      </c>
      <c r="AW580" s="7" t="s">
        <v>20</v>
      </c>
      <c r="AX580" s="7" t="s">
        <v>41</v>
      </c>
      <c r="AY580" s="111" t="s">
        <v>84</v>
      </c>
    </row>
    <row r="581" spans="2:65" s="1" customFormat="1" ht="24" customHeight="1" x14ac:dyDescent="0.2">
      <c r="B581" s="93"/>
      <c r="C581" s="94" t="s">
        <v>740</v>
      </c>
      <c r="D581" s="94" t="s">
        <v>86</v>
      </c>
      <c r="E581" s="95" t="s">
        <v>741</v>
      </c>
      <c r="F581" s="96" t="s">
        <v>742</v>
      </c>
      <c r="G581" s="97" t="s">
        <v>192</v>
      </c>
      <c r="H581" s="98">
        <v>2</v>
      </c>
      <c r="I581" s="99"/>
      <c r="J581" s="100">
        <f>ROUND(I581*H581,2)</f>
        <v>0</v>
      </c>
      <c r="K581" s="96" t="s">
        <v>90</v>
      </c>
      <c r="L581" s="18"/>
      <c r="M581" s="101" t="s">
        <v>0</v>
      </c>
      <c r="N581" s="102" t="s">
        <v>28</v>
      </c>
      <c r="O581" s="26"/>
      <c r="P581" s="103">
        <f>O581*H581</f>
        <v>0</v>
      </c>
      <c r="Q581" s="103">
        <v>6.4700000000000001E-3</v>
      </c>
      <c r="R581" s="103">
        <f>Q581*H581</f>
        <v>1.294E-2</v>
      </c>
      <c r="S581" s="103">
        <v>0</v>
      </c>
      <c r="T581" s="104">
        <f>S581*H581</f>
        <v>0</v>
      </c>
      <c r="AR581" s="105" t="s">
        <v>168</v>
      </c>
      <c r="AT581" s="105" t="s">
        <v>86</v>
      </c>
      <c r="AU581" s="105" t="s">
        <v>44</v>
      </c>
      <c r="AY581" s="9" t="s">
        <v>84</v>
      </c>
      <c r="BE581" s="106">
        <f>IF(N581="základní",J581,0)</f>
        <v>0</v>
      </c>
      <c r="BF581" s="106">
        <f>IF(N581="snížená",J581,0)</f>
        <v>0</v>
      </c>
      <c r="BG581" s="106">
        <f>IF(N581="zákl. přenesená",J581,0)</f>
        <v>0</v>
      </c>
      <c r="BH581" s="106">
        <f>IF(N581="sníž. přenesená",J581,0)</f>
        <v>0</v>
      </c>
      <c r="BI581" s="106">
        <f>IF(N581="nulová",J581,0)</f>
        <v>0</v>
      </c>
      <c r="BJ581" s="9" t="s">
        <v>42</v>
      </c>
      <c r="BK581" s="106">
        <f>ROUND(I581*H581,2)</f>
        <v>0</v>
      </c>
      <c r="BL581" s="9" t="s">
        <v>168</v>
      </c>
      <c r="BM581" s="105" t="s">
        <v>743</v>
      </c>
    </row>
    <row r="582" spans="2:65" s="1" customFormat="1" ht="29.25" x14ac:dyDescent="0.2">
      <c r="B582" s="18"/>
      <c r="D582" s="107" t="s">
        <v>93</v>
      </c>
      <c r="F582" s="108" t="s">
        <v>744</v>
      </c>
      <c r="I582" s="38"/>
      <c r="L582" s="18"/>
      <c r="M582" s="109"/>
      <c r="N582" s="26"/>
      <c r="O582" s="26"/>
      <c r="P582" s="26"/>
      <c r="Q582" s="26"/>
      <c r="R582" s="26"/>
      <c r="S582" s="26"/>
      <c r="T582" s="27"/>
      <c r="AT582" s="9" t="s">
        <v>93</v>
      </c>
      <c r="AU582" s="9" t="s">
        <v>44</v>
      </c>
    </row>
    <row r="583" spans="2:65" s="7" customFormat="1" ht="22.5" x14ac:dyDescent="0.2">
      <c r="B583" s="110"/>
      <c r="D583" s="107" t="s">
        <v>95</v>
      </c>
      <c r="E583" s="111" t="s">
        <v>0</v>
      </c>
      <c r="F583" s="112" t="s">
        <v>745</v>
      </c>
      <c r="H583" s="113">
        <v>50.01</v>
      </c>
      <c r="I583" s="114"/>
      <c r="L583" s="110"/>
      <c r="M583" s="115"/>
      <c r="N583" s="116"/>
      <c r="O583" s="116"/>
      <c r="P583" s="116"/>
      <c r="Q583" s="116"/>
      <c r="R583" s="116"/>
      <c r="S583" s="116"/>
      <c r="T583" s="117"/>
      <c r="AT583" s="111" t="s">
        <v>95</v>
      </c>
      <c r="AU583" s="111" t="s">
        <v>44</v>
      </c>
      <c r="AV583" s="7" t="s">
        <v>44</v>
      </c>
      <c r="AW583" s="7" t="s">
        <v>20</v>
      </c>
      <c r="AX583" s="7" t="s">
        <v>41</v>
      </c>
      <c r="AY583" s="111" t="s">
        <v>84</v>
      </c>
    </row>
    <row r="584" spans="2:65" s="1" customFormat="1" ht="24" customHeight="1" x14ac:dyDescent="0.2">
      <c r="B584" s="93"/>
      <c r="C584" s="94" t="s">
        <v>746</v>
      </c>
      <c r="D584" s="94" t="s">
        <v>86</v>
      </c>
      <c r="E584" s="95" t="s">
        <v>747</v>
      </c>
      <c r="F584" s="96" t="s">
        <v>748</v>
      </c>
      <c r="G584" s="97" t="s">
        <v>89</v>
      </c>
      <c r="H584" s="98">
        <v>98.18</v>
      </c>
      <c r="I584" s="99"/>
      <c r="J584" s="100">
        <f>ROUND(I584*H584,2)</f>
        <v>0</v>
      </c>
      <c r="K584" s="96" t="s">
        <v>90</v>
      </c>
      <c r="L584" s="18"/>
      <c r="M584" s="101" t="s">
        <v>0</v>
      </c>
      <c r="N584" s="102" t="s">
        <v>28</v>
      </c>
      <c r="O584" s="26"/>
      <c r="P584" s="103">
        <f>O584*H584</f>
        <v>0</v>
      </c>
      <c r="Q584" s="103">
        <v>9.5999999999999992E-3</v>
      </c>
      <c r="R584" s="103">
        <f>Q584*H584</f>
        <v>0.94252800000000003</v>
      </c>
      <c r="S584" s="103">
        <v>0</v>
      </c>
      <c r="T584" s="104">
        <f>S584*H584</f>
        <v>0</v>
      </c>
      <c r="AR584" s="105" t="s">
        <v>168</v>
      </c>
      <c r="AT584" s="105" t="s">
        <v>86</v>
      </c>
      <c r="AU584" s="105" t="s">
        <v>44</v>
      </c>
      <c r="AY584" s="9" t="s">
        <v>84</v>
      </c>
      <c r="BE584" s="106">
        <f>IF(N584="základní",J584,0)</f>
        <v>0</v>
      </c>
      <c r="BF584" s="106">
        <f>IF(N584="snížená",J584,0)</f>
        <v>0</v>
      </c>
      <c r="BG584" s="106">
        <f>IF(N584="zákl. přenesená",J584,0)</f>
        <v>0</v>
      </c>
      <c r="BH584" s="106">
        <f>IF(N584="sníž. přenesená",J584,0)</f>
        <v>0</v>
      </c>
      <c r="BI584" s="106">
        <f>IF(N584="nulová",J584,0)</f>
        <v>0</v>
      </c>
      <c r="BJ584" s="9" t="s">
        <v>42</v>
      </c>
      <c r="BK584" s="106">
        <f>ROUND(I584*H584,2)</f>
        <v>0</v>
      </c>
      <c r="BL584" s="9" t="s">
        <v>168</v>
      </c>
      <c r="BM584" s="105" t="s">
        <v>749</v>
      </c>
    </row>
    <row r="585" spans="2:65" s="1" customFormat="1" ht="29.25" x14ac:dyDescent="0.2">
      <c r="B585" s="18"/>
      <c r="D585" s="107" t="s">
        <v>93</v>
      </c>
      <c r="F585" s="108" t="s">
        <v>750</v>
      </c>
      <c r="I585" s="38"/>
      <c r="L585" s="18"/>
      <c r="M585" s="109"/>
      <c r="N585" s="26"/>
      <c r="O585" s="26"/>
      <c r="P585" s="26"/>
      <c r="Q585" s="26"/>
      <c r="R585" s="26"/>
      <c r="S585" s="26"/>
      <c r="T585" s="27"/>
      <c r="AT585" s="9" t="s">
        <v>93</v>
      </c>
      <c r="AU585" s="9" t="s">
        <v>44</v>
      </c>
    </row>
    <row r="586" spans="2:65" s="7" customFormat="1" ht="22.5" x14ac:dyDescent="0.2">
      <c r="B586" s="110"/>
      <c r="D586" s="107" t="s">
        <v>95</v>
      </c>
      <c r="E586" s="111" t="s">
        <v>0</v>
      </c>
      <c r="F586" s="112" t="s">
        <v>751</v>
      </c>
      <c r="H586" s="113">
        <v>105.28</v>
      </c>
      <c r="I586" s="114"/>
      <c r="L586" s="110"/>
      <c r="M586" s="115"/>
      <c r="N586" s="116"/>
      <c r="O586" s="116"/>
      <c r="P586" s="116"/>
      <c r="Q586" s="116"/>
      <c r="R586" s="116"/>
      <c r="S586" s="116"/>
      <c r="T586" s="117"/>
      <c r="AT586" s="111" t="s">
        <v>95</v>
      </c>
      <c r="AU586" s="111" t="s">
        <v>44</v>
      </c>
      <c r="AV586" s="7" t="s">
        <v>44</v>
      </c>
      <c r="AW586" s="7" t="s">
        <v>20</v>
      </c>
      <c r="AX586" s="7" t="s">
        <v>41</v>
      </c>
      <c r="AY586" s="111" t="s">
        <v>84</v>
      </c>
    </row>
    <row r="587" spans="2:65" s="7" customFormat="1" ht="22.5" x14ac:dyDescent="0.2">
      <c r="B587" s="110"/>
      <c r="D587" s="107" t="s">
        <v>95</v>
      </c>
      <c r="E587" s="111" t="s">
        <v>0</v>
      </c>
      <c r="F587" s="112" t="s">
        <v>752</v>
      </c>
      <c r="H587" s="113">
        <v>17.902999999999999</v>
      </c>
      <c r="I587" s="114"/>
      <c r="L587" s="110"/>
      <c r="M587" s="115"/>
      <c r="N587" s="116"/>
      <c r="O587" s="116"/>
      <c r="P587" s="116"/>
      <c r="Q587" s="116"/>
      <c r="R587" s="116"/>
      <c r="S587" s="116"/>
      <c r="T587" s="117"/>
      <c r="AT587" s="111" t="s">
        <v>95</v>
      </c>
      <c r="AU587" s="111" t="s">
        <v>44</v>
      </c>
      <c r="AV587" s="7" t="s">
        <v>44</v>
      </c>
      <c r="AW587" s="7" t="s">
        <v>20</v>
      </c>
      <c r="AX587" s="7" t="s">
        <v>41</v>
      </c>
      <c r="AY587" s="111" t="s">
        <v>84</v>
      </c>
    </row>
    <row r="588" spans="2:65" s="1" customFormat="1" ht="24" customHeight="1" x14ac:dyDescent="0.2">
      <c r="B588" s="93"/>
      <c r="C588" s="94" t="s">
        <v>753</v>
      </c>
      <c r="D588" s="94" t="s">
        <v>86</v>
      </c>
      <c r="E588" s="95" t="s">
        <v>754</v>
      </c>
      <c r="F588" s="96" t="s">
        <v>755</v>
      </c>
      <c r="G588" s="97" t="s">
        <v>192</v>
      </c>
      <c r="H588" s="98">
        <v>14.51</v>
      </c>
      <c r="I588" s="99"/>
      <c r="J588" s="100">
        <f>ROUND(I588*H588,2)</f>
        <v>0</v>
      </c>
      <c r="K588" s="96" t="s">
        <v>90</v>
      </c>
      <c r="L588" s="18"/>
      <c r="M588" s="101" t="s">
        <v>0</v>
      </c>
      <c r="N588" s="102" t="s">
        <v>28</v>
      </c>
      <c r="O588" s="26"/>
      <c r="P588" s="103">
        <f>O588*H588</f>
        <v>0</v>
      </c>
      <c r="Q588" s="103">
        <v>1.99E-3</v>
      </c>
      <c r="R588" s="103">
        <f>Q588*H588</f>
        <v>2.8874899999999998E-2</v>
      </c>
      <c r="S588" s="103">
        <v>0</v>
      </c>
      <c r="T588" s="104">
        <f>S588*H588</f>
        <v>0</v>
      </c>
      <c r="AR588" s="105" t="s">
        <v>168</v>
      </c>
      <c r="AT588" s="105" t="s">
        <v>86</v>
      </c>
      <c r="AU588" s="105" t="s">
        <v>44</v>
      </c>
      <c r="AY588" s="9" t="s">
        <v>84</v>
      </c>
      <c r="BE588" s="106">
        <f>IF(N588="základní",J588,0)</f>
        <v>0</v>
      </c>
      <c r="BF588" s="106">
        <f>IF(N588="snížená",J588,0)</f>
        <v>0</v>
      </c>
      <c r="BG588" s="106">
        <f>IF(N588="zákl. přenesená",J588,0)</f>
        <v>0</v>
      </c>
      <c r="BH588" s="106">
        <f>IF(N588="sníž. přenesená",J588,0)</f>
        <v>0</v>
      </c>
      <c r="BI588" s="106">
        <f>IF(N588="nulová",J588,0)</f>
        <v>0</v>
      </c>
      <c r="BJ588" s="9" t="s">
        <v>42</v>
      </c>
      <c r="BK588" s="106">
        <f>ROUND(I588*H588,2)</f>
        <v>0</v>
      </c>
      <c r="BL588" s="9" t="s">
        <v>168</v>
      </c>
      <c r="BM588" s="105" t="s">
        <v>756</v>
      </c>
    </row>
    <row r="589" spans="2:65" s="1" customFormat="1" ht="29.25" x14ac:dyDescent="0.2">
      <c r="B589" s="18"/>
      <c r="D589" s="107" t="s">
        <v>93</v>
      </c>
      <c r="F589" s="108" t="s">
        <v>757</v>
      </c>
      <c r="I589" s="38"/>
      <c r="L589" s="18"/>
      <c r="M589" s="109"/>
      <c r="N589" s="26"/>
      <c r="O589" s="26"/>
      <c r="P589" s="26"/>
      <c r="Q589" s="26"/>
      <c r="R589" s="26"/>
      <c r="S589" s="26"/>
      <c r="T589" s="27"/>
      <c r="AT589" s="9" t="s">
        <v>93</v>
      </c>
      <c r="AU589" s="9" t="s">
        <v>44</v>
      </c>
    </row>
    <row r="590" spans="2:65" s="7" customFormat="1" ht="22.5" x14ac:dyDescent="0.2">
      <c r="B590" s="110"/>
      <c r="D590" s="107" t="s">
        <v>95</v>
      </c>
      <c r="E590" s="111" t="s">
        <v>0</v>
      </c>
      <c r="F590" s="112" t="s">
        <v>758</v>
      </c>
      <c r="H590" s="113">
        <v>2.87</v>
      </c>
      <c r="I590" s="114"/>
      <c r="L590" s="110"/>
      <c r="M590" s="115"/>
      <c r="N590" s="116"/>
      <c r="O590" s="116"/>
      <c r="P590" s="116"/>
      <c r="Q590" s="116"/>
      <c r="R590" s="116"/>
      <c r="S590" s="116"/>
      <c r="T590" s="117"/>
      <c r="AT590" s="111" t="s">
        <v>95</v>
      </c>
      <c r="AU590" s="111" t="s">
        <v>44</v>
      </c>
      <c r="AV590" s="7" t="s">
        <v>44</v>
      </c>
      <c r="AW590" s="7" t="s">
        <v>20</v>
      </c>
      <c r="AX590" s="7" t="s">
        <v>41</v>
      </c>
      <c r="AY590" s="111" t="s">
        <v>84</v>
      </c>
    </row>
    <row r="591" spans="2:65" s="7" customFormat="1" ht="22.5" x14ac:dyDescent="0.2">
      <c r="B591" s="110"/>
      <c r="D591" s="107" t="s">
        <v>95</v>
      </c>
      <c r="E591" s="111" t="s">
        <v>0</v>
      </c>
      <c r="F591" s="112" t="s">
        <v>759</v>
      </c>
      <c r="H591" s="113">
        <v>13.83</v>
      </c>
      <c r="I591" s="114"/>
      <c r="L591" s="110"/>
      <c r="M591" s="115"/>
      <c r="N591" s="116"/>
      <c r="O591" s="116"/>
      <c r="P591" s="116"/>
      <c r="Q591" s="116"/>
      <c r="R591" s="116"/>
      <c r="S591" s="116"/>
      <c r="T591" s="117"/>
      <c r="AT591" s="111" t="s">
        <v>95</v>
      </c>
      <c r="AU591" s="111" t="s">
        <v>44</v>
      </c>
      <c r="AV591" s="7" t="s">
        <v>44</v>
      </c>
      <c r="AW591" s="7" t="s">
        <v>20</v>
      </c>
      <c r="AX591" s="7" t="s">
        <v>41</v>
      </c>
      <c r="AY591" s="111" t="s">
        <v>84</v>
      </c>
    </row>
    <row r="592" spans="2:65" s="7" customFormat="1" ht="22.5" x14ac:dyDescent="0.2">
      <c r="B592" s="110"/>
      <c r="D592" s="107" t="s">
        <v>95</v>
      </c>
      <c r="E592" s="111" t="s">
        <v>0</v>
      </c>
      <c r="F592" s="112" t="s">
        <v>760</v>
      </c>
      <c r="H592" s="113">
        <v>6.6</v>
      </c>
      <c r="I592" s="114"/>
      <c r="L592" s="110"/>
      <c r="M592" s="115"/>
      <c r="N592" s="116"/>
      <c r="O592" s="116"/>
      <c r="P592" s="116"/>
      <c r="Q592" s="116"/>
      <c r="R592" s="116"/>
      <c r="S592" s="116"/>
      <c r="T592" s="117"/>
      <c r="AT592" s="111" t="s">
        <v>95</v>
      </c>
      <c r="AU592" s="111" t="s">
        <v>44</v>
      </c>
      <c r="AV592" s="7" t="s">
        <v>44</v>
      </c>
      <c r="AW592" s="7" t="s">
        <v>20</v>
      </c>
      <c r="AX592" s="7" t="s">
        <v>41</v>
      </c>
      <c r="AY592" s="111" t="s">
        <v>84</v>
      </c>
    </row>
    <row r="593" spans="2:65" s="7" customFormat="1" ht="22.5" x14ac:dyDescent="0.2">
      <c r="B593" s="110"/>
      <c r="D593" s="107" t="s">
        <v>95</v>
      </c>
      <c r="E593" s="111" t="s">
        <v>0</v>
      </c>
      <c r="F593" s="112" t="s">
        <v>761</v>
      </c>
      <c r="H593" s="113">
        <v>5.04</v>
      </c>
      <c r="I593" s="114"/>
      <c r="L593" s="110"/>
      <c r="M593" s="115"/>
      <c r="N593" s="116"/>
      <c r="O593" s="116"/>
      <c r="P593" s="116"/>
      <c r="Q593" s="116"/>
      <c r="R593" s="116"/>
      <c r="S593" s="116"/>
      <c r="T593" s="117"/>
      <c r="AT593" s="111" t="s">
        <v>95</v>
      </c>
      <c r="AU593" s="111" t="s">
        <v>44</v>
      </c>
      <c r="AV593" s="7" t="s">
        <v>44</v>
      </c>
      <c r="AW593" s="7" t="s">
        <v>20</v>
      </c>
      <c r="AX593" s="7" t="s">
        <v>41</v>
      </c>
      <c r="AY593" s="111" t="s">
        <v>84</v>
      </c>
    </row>
    <row r="594" spans="2:65" s="1" customFormat="1" ht="24" customHeight="1" x14ac:dyDescent="0.2">
      <c r="B594" s="93"/>
      <c r="C594" s="94" t="s">
        <v>762</v>
      </c>
      <c r="D594" s="94" t="s">
        <v>86</v>
      </c>
      <c r="E594" s="95" t="s">
        <v>3</v>
      </c>
      <c r="F594" s="96" t="s">
        <v>763</v>
      </c>
      <c r="G594" s="97" t="s">
        <v>192</v>
      </c>
      <c r="H594" s="98">
        <v>60.6</v>
      </c>
      <c r="I594" s="99"/>
      <c r="J594" s="100">
        <f>ROUND(I594*H594,2)</f>
        <v>0</v>
      </c>
      <c r="K594" s="96" t="s">
        <v>0</v>
      </c>
      <c r="L594" s="18"/>
      <c r="M594" s="101" t="s">
        <v>0</v>
      </c>
      <c r="N594" s="102" t="s">
        <v>28</v>
      </c>
      <c r="O594" s="26"/>
      <c r="P594" s="103">
        <f>O594*H594</f>
        <v>0</v>
      </c>
      <c r="Q594" s="103">
        <v>1.72E-3</v>
      </c>
      <c r="R594" s="103">
        <f>Q594*H594</f>
        <v>0.10423200000000001</v>
      </c>
      <c r="S594" s="103">
        <v>0</v>
      </c>
      <c r="T594" s="104">
        <f>S594*H594</f>
        <v>0</v>
      </c>
      <c r="AR594" s="105" t="s">
        <v>168</v>
      </c>
      <c r="AT594" s="105" t="s">
        <v>86</v>
      </c>
      <c r="AU594" s="105" t="s">
        <v>44</v>
      </c>
      <c r="AY594" s="9" t="s">
        <v>84</v>
      </c>
      <c r="BE594" s="106">
        <f>IF(N594="základní",J594,0)</f>
        <v>0</v>
      </c>
      <c r="BF594" s="106">
        <f>IF(N594="snížená",J594,0)</f>
        <v>0</v>
      </c>
      <c r="BG594" s="106">
        <f>IF(N594="zákl. přenesená",J594,0)</f>
        <v>0</v>
      </c>
      <c r="BH594" s="106">
        <f>IF(N594="sníž. přenesená",J594,0)</f>
        <v>0</v>
      </c>
      <c r="BI594" s="106">
        <f>IF(N594="nulová",J594,0)</f>
        <v>0</v>
      </c>
      <c r="BJ594" s="9" t="s">
        <v>42</v>
      </c>
      <c r="BK594" s="106">
        <f>ROUND(I594*H594,2)</f>
        <v>0</v>
      </c>
      <c r="BL594" s="9" t="s">
        <v>168</v>
      </c>
      <c r="BM594" s="105" t="s">
        <v>764</v>
      </c>
    </row>
    <row r="595" spans="2:65" s="1" customFormat="1" ht="29.25" x14ac:dyDescent="0.2">
      <c r="B595" s="18"/>
      <c r="D595" s="107" t="s">
        <v>93</v>
      </c>
      <c r="F595" s="108" t="s">
        <v>765</v>
      </c>
      <c r="I595" s="38"/>
      <c r="L595" s="18"/>
      <c r="M595" s="109"/>
      <c r="N595" s="26"/>
      <c r="O595" s="26"/>
      <c r="P595" s="26"/>
      <c r="Q595" s="26"/>
      <c r="R595" s="26"/>
      <c r="S595" s="26"/>
      <c r="T595" s="27"/>
      <c r="AT595" s="9" t="s">
        <v>93</v>
      </c>
      <c r="AU595" s="9" t="s">
        <v>44</v>
      </c>
    </row>
    <row r="596" spans="2:65" s="7" customFormat="1" ht="22.5" x14ac:dyDescent="0.2">
      <c r="B596" s="110"/>
      <c r="D596" s="107" t="s">
        <v>95</v>
      </c>
      <c r="E596" s="111" t="s">
        <v>0</v>
      </c>
      <c r="F596" s="112" t="s">
        <v>766</v>
      </c>
      <c r="H596" s="113">
        <v>13.3</v>
      </c>
      <c r="I596" s="114"/>
      <c r="L596" s="110"/>
      <c r="M596" s="115"/>
      <c r="N596" s="116"/>
      <c r="O596" s="116"/>
      <c r="P596" s="116"/>
      <c r="Q596" s="116"/>
      <c r="R596" s="116"/>
      <c r="S596" s="116"/>
      <c r="T596" s="117"/>
      <c r="AT596" s="111" t="s">
        <v>95</v>
      </c>
      <c r="AU596" s="111" t="s">
        <v>44</v>
      </c>
      <c r="AV596" s="7" t="s">
        <v>44</v>
      </c>
      <c r="AW596" s="7" t="s">
        <v>20</v>
      </c>
      <c r="AX596" s="7" t="s">
        <v>41</v>
      </c>
      <c r="AY596" s="111" t="s">
        <v>84</v>
      </c>
    </row>
    <row r="597" spans="2:65" s="7" customFormat="1" ht="22.5" x14ac:dyDescent="0.2">
      <c r="B597" s="110"/>
      <c r="D597" s="107" t="s">
        <v>95</v>
      </c>
      <c r="E597" s="111" t="s">
        <v>0</v>
      </c>
      <c r="F597" s="112" t="s">
        <v>767</v>
      </c>
      <c r="H597" s="113">
        <v>15.9</v>
      </c>
      <c r="I597" s="114"/>
      <c r="L597" s="110"/>
      <c r="M597" s="115"/>
      <c r="N597" s="116"/>
      <c r="O597" s="116"/>
      <c r="P597" s="116"/>
      <c r="Q597" s="116"/>
      <c r="R597" s="116"/>
      <c r="S597" s="116"/>
      <c r="T597" s="117"/>
      <c r="AT597" s="111" t="s">
        <v>95</v>
      </c>
      <c r="AU597" s="111" t="s">
        <v>44</v>
      </c>
      <c r="AV597" s="7" t="s">
        <v>44</v>
      </c>
      <c r="AW597" s="7" t="s">
        <v>20</v>
      </c>
      <c r="AX597" s="7" t="s">
        <v>41</v>
      </c>
      <c r="AY597" s="111" t="s">
        <v>84</v>
      </c>
    </row>
    <row r="598" spans="2:65" s="7" customFormat="1" ht="22.5" x14ac:dyDescent="0.2">
      <c r="B598" s="110"/>
      <c r="D598" s="107" t="s">
        <v>95</v>
      </c>
      <c r="E598" s="111" t="s">
        <v>0</v>
      </c>
      <c r="F598" s="112" t="s">
        <v>768</v>
      </c>
      <c r="H598" s="113">
        <v>15.4</v>
      </c>
      <c r="I598" s="114"/>
      <c r="L598" s="110"/>
      <c r="M598" s="115"/>
      <c r="N598" s="116"/>
      <c r="O598" s="116"/>
      <c r="P598" s="116"/>
      <c r="Q598" s="116"/>
      <c r="R598" s="116"/>
      <c r="S598" s="116"/>
      <c r="T598" s="117"/>
      <c r="AT598" s="111" t="s">
        <v>95</v>
      </c>
      <c r="AU598" s="111" t="s">
        <v>44</v>
      </c>
      <c r="AV598" s="7" t="s">
        <v>44</v>
      </c>
      <c r="AW598" s="7" t="s">
        <v>20</v>
      </c>
      <c r="AX598" s="7" t="s">
        <v>41</v>
      </c>
      <c r="AY598" s="111" t="s">
        <v>84</v>
      </c>
    </row>
    <row r="599" spans="2:65" s="7" customFormat="1" ht="22.5" x14ac:dyDescent="0.2">
      <c r="B599" s="110"/>
      <c r="D599" s="107" t="s">
        <v>95</v>
      </c>
      <c r="E599" s="111" t="s">
        <v>0</v>
      </c>
      <c r="F599" s="112" t="s">
        <v>769</v>
      </c>
      <c r="H599" s="113">
        <v>16</v>
      </c>
      <c r="I599" s="114"/>
      <c r="L599" s="110"/>
      <c r="M599" s="115"/>
      <c r="N599" s="116"/>
      <c r="O599" s="116"/>
      <c r="P599" s="116"/>
      <c r="Q599" s="116"/>
      <c r="R599" s="116"/>
      <c r="S599" s="116"/>
      <c r="T599" s="117"/>
      <c r="AT599" s="111" t="s">
        <v>95</v>
      </c>
      <c r="AU599" s="111" t="s">
        <v>44</v>
      </c>
      <c r="AV599" s="7" t="s">
        <v>44</v>
      </c>
      <c r="AW599" s="7" t="s">
        <v>20</v>
      </c>
      <c r="AX599" s="7" t="s">
        <v>41</v>
      </c>
      <c r="AY599" s="111" t="s">
        <v>84</v>
      </c>
    </row>
    <row r="600" spans="2:65" s="1" customFormat="1" ht="36" customHeight="1" x14ac:dyDescent="0.2">
      <c r="B600" s="93"/>
      <c r="C600" s="94" t="s">
        <v>770</v>
      </c>
      <c r="D600" s="94" t="s">
        <v>86</v>
      </c>
      <c r="E600" s="95" t="s">
        <v>203</v>
      </c>
      <c r="F600" s="96" t="s">
        <v>771</v>
      </c>
      <c r="G600" s="97" t="s">
        <v>321</v>
      </c>
      <c r="H600" s="98">
        <v>4</v>
      </c>
      <c r="I600" s="99"/>
      <c r="J600" s="100">
        <f>ROUND(I600*H600,2)</f>
        <v>0</v>
      </c>
      <c r="K600" s="96" t="s">
        <v>0</v>
      </c>
      <c r="L600" s="18"/>
      <c r="M600" s="101" t="s">
        <v>0</v>
      </c>
      <c r="N600" s="102" t="s">
        <v>28</v>
      </c>
      <c r="O600" s="26"/>
      <c r="P600" s="103">
        <f>O600*H600</f>
        <v>0</v>
      </c>
      <c r="Q600" s="103">
        <v>0</v>
      </c>
      <c r="R600" s="103">
        <f>Q600*H600</f>
        <v>0</v>
      </c>
      <c r="S600" s="103">
        <v>0</v>
      </c>
      <c r="T600" s="104">
        <f>S600*H600</f>
        <v>0</v>
      </c>
      <c r="AR600" s="105" t="s">
        <v>168</v>
      </c>
      <c r="AT600" s="105" t="s">
        <v>86</v>
      </c>
      <c r="AU600" s="105" t="s">
        <v>44</v>
      </c>
      <c r="AY600" s="9" t="s">
        <v>84</v>
      </c>
      <c r="BE600" s="106">
        <f>IF(N600="základní",J600,0)</f>
        <v>0</v>
      </c>
      <c r="BF600" s="106">
        <f>IF(N600="snížená",J600,0)</f>
        <v>0</v>
      </c>
      <c r="BG600" s="106">
        <f>IF(N600="zákl. přenesená",J600,0)</f>
        <v>0</v>
      </c>
      <c r="BH600" s="106">
        <f>IF(N600="sníž. přenesená",J600,0)</f>
        <v>0</v>
      </c>
      <c r="BI600" s="106">
        <f>IF(N600="nulová",J600,0)</f>
        <v>0</v>
      </c>
      <c r="BJ600" s="9" t="s">
        <v>42</v>
      </c>
      <c r="BK600" s="106">
        <f>ROUND(I600*H600,2)</f>
        <v>0</v>
      </c>
      <c r="BL600" s="9" t="s">
        <v>168</v>
      </c>
      <c r="BM600" s="105" t="s">
        <v>772</v>
      </c>
    </row>
    <row r="601" spans="2:65" s="1" customFormat="1" ht="29.25" x14ac:dyDescent="0.2">
      <c r="B601" s="18"/>
      <c r="D601" s="107" t="s">
        <v>93</v>
      </c>
      <c r="F601" s="108" t="s">
        <v>773</v>
      </c>
      <c r="I601" s="38"/>
      <c r="L601" s="18"/>
      <c r="M601" s="109"/>
      <c r="N601" s="26"/>
      <c r="O601" s="26"/>
      <c r="P601" s="26"/>
      <c r="Q601" s="26"/>
      <c r="R601" s="26"/>
      <c r="S601" s="26"/>
      <c r="T601" s="27"/>
      <c r="AT601" s="9" t="s">
        <v>93</v>
      </c>
      <c r="AU601" s="9" t="s">
        <v>44</v>
      </c>
    </row>
    <row r="602" spans="2:65" s="7" customFormat="1" x14ac:dyDescent="0.2">
      <c r="B602" s="110"/>
      <c r="D602" s="107" t="s">
        <v>95</v>
      </c>
      <c r="E602" s="111" t="s">
        <v>0</v>
      </c>
      <c r="F602" s="112" t="s">
        <v>774</v>
      </c>
      <c r="H602" s="113"/>
      <c r="I602" s="114"/>
      <c r="L602" s="110"/>
      <c r="M602" s="115"/>
      <c r="N602" s="116"/>
      <c r="O602" s="116"/>
      <c r="P602" s="116"/>
      <c r="Q602" s="116"/>
      <c r="R602" s="116"/>
      <c r="S602" s="116"/>
      <c r="T602" s="117"/>
      <c r="AT602" s="111" t="s">
        <v>95</v>
      </c>
      <c r="AU602" s="111" t="s">
        <v>44</v>
      </c>
      <c r="AV602" s="7" t="s">
        <v>44</v>
      </c>
      <c r="AW602" s="7" t="s">
        <v>20</v>
      </c>
      <c r="AX602" s="7" t="s">
        <v>41</v>
      </c>
      <c r="AY602" s="111" t="s">
        <v>84</v>
      </c>
    </row>
    <row r="603" spans="2:65" s="1" customFormat="1" ht="24" customHeight="1" x14ac:dyDescent="0.2">
      <c r="B603" s="93"/>
      <c r="C603" s="94" t="s">
        <v>775</v>
      </c>
      <c r="D603" s="94" t="s">
        <v>86</v>
      </c>
      <c r="E603" s="95" t="s">
        <v>210</v>
      </c>
      <c r="F603" s="96" t="s">
        <v>776</v>
      </c>
      <c r="G603" s="97" t="s">
        <v>192</v>
      </c>
      <c r="H603" s="98">
        <v>141.69999999999999</v>
      </c>
      <c r="I603" s="99"/>
      <c r="J603" s="100">
        <f>ROUND(I603*H603,2)</f>
        <v>0</v>
      </c>
      <c r="K603" s="96" t="s">
        <v>0</v>
      </c>
      <c r="L603" s="18"/>
      <c r="M603" s="101" t="s">
        <v>0</v>
      </c>
      <c r="N603" s="102" t="s">
        <v>28</v>
      </c>
      <c r="O603" s="26"/>
      <c r="P603" s="103">
        <f>O603*H603</f>
        <v>0</v>
      </c>
      <c r="Q603" s="103">
        <v>0</v>
      </c>
      <c r="R603" s="103">
        <f>Q603*H603</f>
        <v>0</v>
      </c>
      <c r="S603" s="103">
        <v>0</v>
      </c>
      <c r="T603" s="104">
        <f>S603*H603</f>
        <v>0</v>
      </c>
      <c r="AR603" s="105" t="s">
        <v>168</v>
      </c>
      <c r="AT603" s="105" t="s">
        <v>86</v>
      </c>
      <c r="AU603" s="105" t="s">
        <v>44</v>
      </c>
      <c r="AY603" s="9" t="s">
        <v>84</v>
      </c>
      <c r="BE603" s="106">
        <f>IF(N603="základní",J603,0)</f>
        <v>0</v>
      </c>
      <c r="BF603" s="106">
        <f>IF(N603="snížená",J603,0)</f>
        <v>0</v>
      </c>
      <c r="BG603" s="106">
        <f>IF(N603="zákl. přenesená",J603,0)</f>
        <v>0</v>
      </c>
      <c r="BH603" s="106">
        <f>IF(N603="sníž. přenesená",J603,0)</f>
        <v>0</v>
      </c>
      <c r="BI603" s="106">
        <f>IF(N603="nulová",J603,0)</f>
        <v>0</v>
      </c>
      <c r="BJ603" s="9" t="s">
        <v>42</v>
      </c>
      <c r="BK603" s="106">
        <f>ROUND(I603*H603,2)</f>
        <v>0</v>
      </c>
      <c r="BL603" s="9" t="s">
        <v>168</v>
      </c>
      <c r="BM603" s="105" t="s">
        <v>777</v>
      </c>
    </row>
    <row r="604" spans="2:65" s="1" customFormat="1" ht="39" x14ac:dyDescent="0.2">
      <c r="B604" s="18"/>
      <c r="D604" s="107" t="s">
        <v>93</v>
      </c>
      <c r="F604" s="108" t="s">
        <v>778</v>
      </c>
      <c r="I604" s="38"/>
      <c r="L604" s="18"/>
      <c r="M604" s="109"/>
      <c r="N604" s="26"/>
      <c r="O604" s="26"/>
      <c r="P604" s="26"/>
      <c r="Q604" s="26"/>
      <c r="R604" s="26"/>
      <c r="S604" s="26"/>
      <c r="T604" s="27"/>
      <c r="AT604" s="9" t="s">
        <v>93</v>
      </c>
      <c r="AU604" s="9" t="s">
        <v>44</v>
      </c>
    </row>
    <row r="605" spans="2:65" s="7" customFormat="1" ht="22.5" x14ac:dyDescent="0.2">
      <c r="B605" s="110"/>
      <c r="D605" s="107" t="s">
        <v>95</v>
      </c>
      <c r="E605" s="111" t="s">
        <v>0</v>
      </c>
      <c r="F605" s="112" t="s">
        <v>779</v>
      </c>
      <c r="H605" s="113"/>
      <c r="I605" s="114"/>
      <c r="L605" s="110"/>
      <c r="M605" s="115"/>
      <c r="N605" s="116"/>
      <c r="O605" s="116"/>
      <c r="P605" s="116"/>
      <c r="Q605" s="116"/>
      <c r="R605" s="116"/>
      <c r="S605" s="116"/>
      <c r="T605" s="117"/>
      <c r="AT605" s="111" t="s">
        <v>95</v>
      </c>
      <c r="AU605" s="111" t="s">
        <v>44</v>
      </c>
      <c r="AV605" s="7" t="s">
        <v>44</v>
      </c>
      <c r="AW605" s="7" t="s">
        <v>20</v>
      </c>
      <c r="AX605" s="7" t="s">
        <v>41</v>
      </c>
      <c r="AY605" s="111" t="s">
        <v>84</v>
      </c>
    </row>
    <row r="606" spans="2:65" s="1" customFormat="1" ht="24" customHeight="1" x14ac:dyDescent="0.2">
      <c r="B606" s="93"/>
      <c r="C606" s="94" t="s">
        <v>780</v>
      </c>
      <c r="D606" s="94" t="s">
        <v>86</v>
      </c>
      <c r="E606" s="95" t="s">
        <v>781</v>
      </c>
      <c r="F606" s="96" t="s">
        <v>782</v>
      </c>
      <c r="G606" s="97" t="s">
        <v>128</v>
      </c>
      <c r="H606" s="98">
        <v>2.9870000000000001</v>
      </c>
      <c r="I606" s="99"/>
      <c r="J606" s="100">
        <f>ROUND(I606*H606,2)</f>
        <v>0</v>
      </c>
      <c r="K606" s="96" t="s">
        <v>90</v>
      </c>
      <c r="L606" s="18"/>
      <c r="M606" s="101" t="s">
        <v>0</v>
      </c>
      <c r="N606" s="102" t="s">
        <v>28</v>
      </c>
      <c r="O606" s="26"/>
      <c r="P606" s="103">
        <f>O606*H606</f>
        <v>0</v>
      </c>
      <c r="Q606" s="103">
        <v>0</v>
      </c>
      <c r="R606" s="103">
        <f>Q606*H606</f>
        <v>0</v>
      </c>
      <c r="S606" s="103">
        <v>0</v>
      </c>
      <c r="T606" s="104">
        <f>S606*H606</f>
        <v>0</v>
      </c>
      <c r="AR606" s="105" t="s">
        <v>168</v>
      </c>
      <c r="AT606" s="105" t="s">
        <v>86</v>
      </c>
      <c r="AU606" s="105" t="s">
        <v>44</v>
      </c>
      <c r="AY606" s="9" t="s">
        <v>84</v>
      </c>
      <c r="BE606" s="106">
        <f>IF(N606="základní",J606,0)</f>
        <v>0</v>
      </c>
      <c r="BF606" s="106">
        <f>IF(N606="snížená",J606,0)</f>
        <v>0</v>
      </c>
      <c r="BG606" s="106">
        <f>IF(N606="zákl. přenesená",J606,0)</f>
        <v>0</v>
      </c>
      <c r="BH606" s="106">
        <f>IF(N606="sníž. přenesená",J606,0)</f>
        <v>0</v>
      </c>
      <c r="BI606" s="106">
        <f>IF(N606="nulová",J606,0)</f>
        <v>0</v>
      </c>
      <c r="BJ606" s="9" t="s">
        <v>42</v>
      </c>
      <c r="BK606" s="106">
        <f>ROUND(I606*H606,2)</f>
        <v>0</v>
      </c>
      <c r="BL606" s="9" t="s">
        <v>168</v>
      </c>
      <c r="BM606" s="105" t="s">
        <v>783</v>
      </c>
    </row>
    <row r="607" spans="2:65" s="1" customFormat="1" ht="19.5" x14ac:dyDescent="0.2">
      <c r="B607" s="18"/>
      <c r="D607" s="107" t="s">
        <v>93</v>
      </c>
      <c r="F607" s="108" t="s">
        <v>782</v>
      </c>
      <c r="I607" s="38"/>
      <c r="L607" s="18"/>
      <c r="M607" s="109"/>
      <c r="N607" s="26"/>
      <c r="O607" s="26"/>
      <c r="P607" s="26"/>
      <c r="Q607" s="26"/>
      <c r="R607" s="26"/>
      <c r="S607" s="26"/>
      <c r="T607" s="27"/>
      <c r="AT607" s="9" t="s">
        <v>93</v>
      </c>
      <c r="AU607" s="9" t="s">
        <v>44</v>
      </c>
    </row>
    <row r="608" spans="2:65" s="7" customFormat="1" x14ac:dyDescent="0.2">
      <c r="B608" s="110"/>
      <c r="D608" s="107" t="s">
        <v>95</v>
      </c>
      <c r="E608" s="111" t="s">
        <v>0</v>
      </c>
      <c r="F608" s="112" t="s">
        <v>784</v>
      </c>
      <c r="H608" s="113"/>
      <c r="I608" s="114"/>
      <c r="L608" s="110"/>
      <c r="M608" s="115"/>
      <c r="N608" s="116"/>
      <c r="O608" s="116"/>
      <c r="P608" s="116"/>
      <c r="Q608" s="116"/>
      <c r="R608" s="116"/>
      <c r="S608" s="116"/>
      <c r="T608" s="117"/>
      <c r="AT608" s="111" t="s">
        <v>95</v>
      </c>
      <c r="AU608" s="111" t="s">
        <v>44</v>
      </c>
      <c r="AV608" s="7" t="s">
        <v>44</v>
      </c>
      <c r="AW608" s="7" t="s">
        <v>20</v>
      </c>
      <c r="AX608" s="7" t="s">
        <v>41</v>
      </c>
      <c r="AY608" s="111" t="s">
        <v>84</v>
      </c>
    </row>
    <row r="609" spans="2:65" s="6" customFormat="1" ht="22.9" customHeight="1" x14ac:dyDescent="0.2">
      <c r="B609" s="80"/>
      <c r="D609" s="81" t="s">
        <v>40</v>
      </c>
      <c r="E609" s="91" t="s">
        <v>785</v>
      </c>
      <c r="F609" s="91" t="s">
        <v>786</v>
      </c>
      <c r="I609" s="83"/>
      <c r="J609" s="92">
        <f>BK609</f>
        <v>0</v>
      </c>
      <c r="L609" s="80"/>
      <c r="M609" s="85"/>
      <c r="N609" s="86"/>
      <c r="O609" s="86"/>
      <c r="P609" s="87">
        <f>SUM(P610:P1165)</f>
        <v>0</v>
      </c>
      <c r="Q609" s="86"/>
      <c r="R609" s="87">
        <f>SUM(R610:R1165)</f>
        <v>0</v>
      </c>
      <c r="S609" s="86"/>
      <c r="T609" s="88">
        <f>SUM(T610:T1165)</f>
        <v>0</v>
      </c>
      <c r="AR609" s="81" t="s">
        <v>44</v>
      </c>
      <c r="AT609" s="89" t="s">
        <v>40</v>
      </c>
      <c r="AU609" s="89" t="s">
        <v>42</v>
      </c>
      <c r="AY609" s="81" t="s">
        <v>84</v>
      </c>
      <c r="BK609" s="90">
        <f>SUM(BK610:BK1165)</f>
        <v>0</v>
      </c>
    </row>
    <row r="610" spans="2:65" s="1" customFormat="1" ht="36" customHeight="1" x14ac:dyDescent="0.2">
      <c r="B610" s="93"/>
      <c r="C610" s="94" t="s">
        <v>787</v>
      </c>
      <c r="D610" s="94" t="s">
        <v>86</v>
      </c>
      <c r="E610" s="95" t="s">
        <v>215</v>
      </c>
      <c r="F610" s="96" t="s">
        <v>788</v>
      </c>
      <c r="G610" s="97" t="s">
        <v>163</v>
      </c>
      <c r="H610" s="98">
        <v>1</v>
      </c>
      <c r="I610" s="99"/>
      <c r="J610" s="100">
        <f>ROUND(I610*H610,2)</f>
        <v>0</v>
      </c>
      <c r="K610" s="96" t="s">
        <v>0</v>
      </c>
      <c r="L610" s="18"/>
      <c r="M610" s="101" t="s">
        <v>0</v>
      </c>
      <c r="N610" s="102" t="s">
        <v>28</v>
      </c>
      <c r="O610" s="26"/>
      <c r="P610" s="103">
        <f>O610*H610</f>
        <v>0</v>
      </c>
      <c r="Q610" s="103">
        <v>0</v>
      </c>
      <c r="R610" s="103">
        <f>Q610*H610</f>
        <v>0</v>
      </c>
      <c r="S610" s="103">
        <v>0</v>
      </c>
      <c r="T610" s="104">
        <f>S610*H610</f>
        <v>0</v>
      </c>
      <c r="AR610" s="105" t="s">
        <v>168</v>
      </c>
      <c r="AT610" s="105" t="s">
        <v>86</v>
      </c>
      <c r="AU610" s="105" t="s">
        <v>44</v>
      </c>
      <c r="AY610" s="9" t="s">
        <v>84</v>
      </c>
      <c r="BE610" s="106">
        <f>IF(N610="základní",J610,0)</f>
        <v>0</v>
      </c>
      <c r="BF610" s="106">
        <f>IF(N610="snížená",J610,0)</f>
        <v>0</v>
      </c>
      <c r="BG610" s="106">
        <f>IF(N610="zákl. přenesená",J610,0)</f>
        <v>0</v>
      </c>
      <c r="BH610" s="106">
        <f>IF(N610="sníž. přenesená",J610,0)</f>
        <v>0</v>
      </c>
      <c r="BI610" s="106">
        <f>IF(N610="nulová",J610,0)</f>
        <v>0</v>
      </c>
      <c r="BJ610" s="9" t="s">
        <v>42</v>
      </c>
      <c r="BK610" s="106">
        <f>ROUND(I610*H610,2)</f>
        <v>0</v>
      </c>
      <c r="BL610" s="9" t="s">
        <v>168</v>
      </c>
      <c r="BM610" s="105" t="s">
        <v>789</v>
      </c>
    </row>
    <row r="611" spans="2:65" s="1" customFormat="1" ht="19.5" x14ac:dyDescent="0.2">
      <c r="B611" s="18"/>
      <c r="D611" s="107" t="s">
        <v>93</v>
      </c>
      <c r="F611" s="108" t="s">
        <v>788</v>
      </c>
      <c r="I611" s="38"/>
      <c r="L611" s="18"/>
      <c r="M611" s="109"/>
      <c r="N611" s="26"/>
      <c r="O611" s="26"/>
      <c r="P611" s="26"/>
      <c r="Q611" s="26"/>
      <c r="R611" s="26"/>
      <c r="S611" s="26"/>
      <c r="T611" s="27"/>
      <c r="AT611" s="9" t="s">
        <v>93</v>
      </c>
      <c r="AU611" s="9" t="s">
        <v>44</v>
      </c>
    </row>
    <row r="612" spans="2:65" s="1" customFormat="1" ht="292.5" x14ac:dyDescent="0.2">
      <c r="B612" s="18"/>
      <c r="D612" s="107" t="s">
        <v>223</v>
      </c>
      <c r="F612" s="128" t="s">
        <v>790</v>
      </c>
      <c r="I612" s="38"/>
      <c r="L612" s="18"/>
      <c r="M612" s="109"/>
      <c r="N612" s="26"/>
      <c r="O612" s="26"/>
      <c r="P612" s="26"/>
      <c r="Q612" s="26"/>
      <c r="R612" s="26"/>
      <c r="S612" s="26"/>
      <c r="T612" s="27"/>
      <c r="AT612" s="9" t="s">
        <v>223</v>
      </c>
      <c r="AU612" s="9" t="s">
        <v>44</v>
      </c>
    </row>
    <row r="613" spans="2:65" s="7" customFormat="1" x14ac:dyDescent="0.2">
      <c r="B613" s="110"/>
      <c r="D613" s="107" t="s">
        <v>95</v>
      </c>
      <c r="E613" s="111" t="s">
        <v>0</v>
      </c>
      <c r="F613" s="112" t="s">
        <v>791</v>
      </c>
      <c r="H613" s="113">
        <v>1</v>
      </c>
      <c r="I613" s="114"/>
      <c r="L613" s="110"/>
      <c r="M613" s="115"/>
      <c r="N613" s="116"/>
      <c r="O613" s="116"/>
      <c r="P613" s="116"/>
      <c r="Q613" s="116"/>
      <c r="R613" s="116"/>
      <c r="S613" s="116"/>
      <c r="T613" s="117"/>
      <c r="AT613" s="111" t="s">
        <v>95</v>
      </c>
      <c r="AU613" s="111" t="s">
        <v>44</v>
      </c>
      <c r="AV613" s="7" t="s">
        <v>44</v>
      </c>
      <c r="AW613" s="7" t="s">
        <v>20</v>
      </c>
      <c r="AX613" s="7" t="s">
        <v>41</v>
      </c>
      <c r="AY613" s="111" t="s">
        <v>84</v>
      </c>
    </row>
    <row r="614" spans="2:65" s="1" customFormat="1" ht="36" customHeight="1" x14ac:dyDescent="0.2">
      <c r="B614" s="93"/>
      <c r="C614" s="94" t="s">
        <v>792</v>
      </c>
      <c r="D614" s="94" t="s">
        <v>86</v>
      </c>
      <c r="E614" s="95" t="s">
        <v>218</v>
      </c>
      <c r="F614" s="96" t="s">
        <v>793</v>
      </c>
      <c r="G614" s="97" t="s">
        <v>163</v>
      </c>
      <c r="H614" s="98">
        <v>1</v>
      </c>
      <c r="I614" s="99"/>
      <c r="J614" s="100">
        <f>ROUND(I614*H614,2)</f>
        <v>0</v>
      </c>
      <c r="K614" s="96" t="s">
        <v>0</v>
      </c>
      <c r="L614" s="18"/>
      <c r="M614" s="101" t="s">
        <v>0</v>
      </c>
      <c r="N614" s="102" t="s">
        <v>28</v>
      </c>
      <c r="O614" s="26"/>
      <c r="P614" s="103">
        <f>O614*H614</f>
        <v>0</v>
      </c>
      <c r="Q614" s="103">
        <v>0</v>
      </c>
      <c r="R614" s="103">
        <f>Q614*H614</f>
        <v>0</v>
      </c>
      <c r="S614" s="103">
        <v>0</v>
      </c>
      <c r="T614" s="104">
        <f>S614*H614</f>
        <v>0</v>
      </c>
      <c r="AR614" s="105" t="s">
        <v>168</v>
      </c>
      <c r="AT614" s="105" t="s">
        <v>86</v>
      </c>
      <c r="AU614" s="105" t="s">
        <v>44</v>
      </c>
      <c r="AY614" s="9" t="s">
        <v>84</v>
      </c>
      <c r="BE614" s="106">
        <f>IF(N614="základní",J614,0)</f>
        <v>0</v>
      </c>
      <c r="BF614" s="106">
        <f>IF(N614="snížená",J614,0)</f>
        <v>0</v>
      </c>
      <c r="BG614" s="106">
        <f>IF(N614="zákl. přenesená",J614,0)</f>
        <v>0</v>
      </c>
      <c r="BH614" s="106">
        <f>IF(N614="sníž. přenesená",J614,0)</f>
        <v>0</v>
      </c>
      <c r="BI614" s="106">
        <f>IF(N614="nulová",J614,0)</f>
        <v>0</v>
      </c>
      <c r="BJ614" s="9" t="s">
        <v>42</v>
      </c>
      <c r="BK614" s="106">
        <f>ROUND(I614*H614,2)</f>
        <v>0</v>
      </c>
      <c r="BL614" s="9" t="s">
        <v>168</v>
      </c>
      <c r="BM614" s="105" t="s">
        <v>794</v>
      </c>
    </row>
    <row r="615" spans="2:65" s="1" customFormat="1" ht="19.5" x14ac:dyDescent="0.2">
      <c r="B615" s="18"/>
      <c r="D615" s="107" t="s">
        <v>93</v>
      </c>
      <c r="F615" s="108" t="s">
        <v>793</v>
      </c>
      <c r="I615" s="38"/>
      <c r="L615" s="18"/>
      <c r="M615" s="109"/>
      <c r="N615" s="26"/>
      <c r="O615" s="26"/>
      <c r="P615" s="26"/>
      <c r="Q615" s="26"/>
      <c r="R615" s="26"/>
      <c r="S615" s="26"/>
      <c r="T615" s="27"/>
      <c r="AT615" s="9" t="s">
        <v>93</v>
      </c>
      <c r="AU615" s="9" t="s">
        <v>44</v>
      </c>
    </row>
    <row r="616" spans="2:65" s="1" customFormat="1" ht="292.5" x14ac:dyDescent="0.2">
      <c r="B616" s="18"/>
      <c r="D616" s="107" t="s">
        <v>223</v>
      </c>
      <c r="F616" s="128" t="s">
        <v>790</v>
      </c>
      <c r="I616" s="38"/>
      <c r="L616" s="18"/>
      <c r="M616" s="109"/>
      <c r="N616" s="26"/>
      <c r="O616" s="26"/>
      <c r="P616" s="26"/>
      <c r="Q616" s="26"/>
      <c r="R616" s="26"/>
      <c r="S616" s="26"/>
      <c r="T616" s="27"/>
      <c r="AT616" s="9" t="s">
        <v>223</v>
      </c>
      <c r="AU616" s="9" t="s">
        <v>44</v>
      </c>
    </row>
    <row r="617" spans="2:65" s="7" customFormat="1" x14ac:dyDescent="0.2">
      <c r="B617" s="110"/>
      <c r="D617" s="107" t="s">
        <v>95</v>
      </c>
      <c r="E617" s="111" t="s">
        <v>0</v>
      </c>
      <c r="F617" s="112" t="s">
        <v>795</v>
      </c>
      <c r="H617" s="113">
        <v>1</v>
      </c>
      <c r="I617" s="114"/>
      <c r="L617" s="110"/>
      <c r="M617" s="115"/>
      <c r="N617" s="116"/>
      <c r="O617" s="116"/>
      <c r="P617" s="116"/>
      <c r="Q617" s="116"/>
      <c r="R617" s="116"/>
      <c r="S617" s="116"/>
      <c r="T617" s="117"/>
      <c r="AT617" s="111" t="s">
        <v>95</v>
      </c>
      <c r="AU617" s="111" t="s">
        <v>44</v>
      </c>
      <c r="AV617" s="7" t="s">
        <v>44</v>
      </c>
      <c r="AW617" s="7" t="s">
        <v>20</v>
      </c>
      <c r="AX617" s="7" t="s">
        <v>41</v>
      </c>
      <c r="AY617" s="111" t="s">
        <v>84</v>
      </c>
    </row>
    <row r="618" spans="2:65" s="1" customFormat="1" ht="36" customHeight="1" x14ac:dyDescent="0.2">
      <c r="B618" s="93"/>
      <c r="C618" s="94" t="s">
        <v>796</v>
      </c>
      <c r="D618" s="94" t="s">
        <v>86</v>
      </c>
      <c r="E618" s="95" t="s">
        <v>219</v>
      </c>
      <c r="F618" s="96" t="s">
        <v>797</v>
      </c>
      <c r="G618" s="97" t="s">
        <v>163</v>
      </c>
      <c r="H618" s="98">
        <v>1</v>
      </c>
      <c r="I618" s="99"/>
      <c r="J618" s="100">
        <f>ROUND(I618*H618,2)</f>
        <v>0</v>
      </c>
      <c r="K618" s="96" t="s">
        <v>0</v>
      </c>
      <c r="L618" s="18"/>
      <c r="M618" s="101" t="s">
        <v>0</v>
      </c>
      <c r="N618" s="102" t="s">
        <v>28</v>
      </c>
      <c r="O618" s="26"/>
      <c r="P618" s="103">
        <f>O618*H618</f>
        <v>0</v>
      </c>
      <c r="Q618" s="103">
        <v>0</v>
      </c>
      <c r="R618" s="103">
        <f>Q618*H618</f>
        <v>0</v>
      </c>
      <c r="S618" s="103">
        <v>0</v>
      </c>
      <c r="T618" s="104">
        <f>S618*H618</f>
        <v>0</v>
      </c>
      <c r="AR618" s="105" t="s">
        <v>168</v>
      </c>
      <c r="AT618" s="105" t="s">
        <v>86</v>
      </c>
      <c r="AU618" s="105" t="s">
        <v>44</v>
      </c>
      <c r="AY618" s="9" t="s">
        <v>84</v>
      </c>
      <c r="BE618" s="106">
        <f>IF(N618="základní",J618,0)</f>
        <v>0</v>
      </c>
      <c r="BF618" s="106">
        <f>IF(N618="snížená",J618,0)</f>
        <v>0</v>
      </c>
      <c r="BG618" s="106">
        <f>IF(N618="zákl. přenesená",J618,0)</f>
        <v>0</v>
      </c>
      <c r="BH618" s="106">
        <f>IF(N618="sníž. přenesená",J618,0)</f>
        <v>0</v>
      </c>
      <c r="BI618" s="106">
        <f>IF(N618="nulová",J618,0)</f>
        <v>0</v>
      </c>
      <c r="BJ618" s="9" t="s">
        <v>42</v>
      </c>
      <c r="BK618" s="106">
        <f>ROUND(I618*H618,2)</f>
        <v>0</v>
      </c>
      <c r="BL618" s="9" t="s">
        <v>168</v>
      </c>
      <c r="BM618" s="105" t="s">
        <v>798</v>
      </c>
    </row>
    <row r="619" spans="2:65" s="1" customFormat="1" ht="19.5" x14ac:dyDescent="0.2">
      <c r="B619" s="18"/>
      <c r="D619" s="107" t="s">
        <v>93</v>
      </c>
      <c r="F619" s="108" t="s">
        <v>797</v>
      </c>
      <c r="I619" s="38"/>
      <c r="L619" s="18"/>
      <c r="M619" s="109"/>
      <c r="N619" s="26"/>
      <c r="O619" s="26"/>
      <c r="P619" s="26"/>
      <c r="Q619" s="26"/>
      <c r="R619" s="26"/>
      <c r="S619" s="26"/>
      <c r="T619" s="27"/>
      <c r="AT619" s="9" t="s">
        <v>93</v>
      </c>
      <c r="AU619" s="9" t="s">
        <v>44</v>
      </c>
    </row>
    <row r="620" spans="2:65" s="1" customFormat="1" ht="292.5" x14ac:dyDescent="0.2">
      <c r="B620" s="18"/>
      <c r="D620" s="107" t="s">
        <v>223</v>
      </c>
      <c r="F620" s="128" t="s">
        <v>790</v>
      </c>
      <c r="I620" s="38"/>
      <c r="L620" s="18"/>
      <c r="M620" s="109"/>
      <c r="N620" s="26"/>
      <c r="O620" s="26"/>
      <c r="P620" s="26"/>
      <c r="Q620" s="26"/>
      <c r="R620" s="26"/>
      <c r="S620" s="26"/>
      <c r="T620" s="27"/>
      <c r="AT620" s="9" t="s">
        <v>223</v>
      </c>
      <c r="AU620" s="9" t="s">
        <v>44</v>
      </c>
    </row>
    <row r="621" spans="2:65" s="7" customFormat="1" x14ac:dyDescent="0.2">
      <c r="B621" s="110"/>
      <c r="D621" s="107" t="s">
        <v>95</v>
      </c>
      <c r="E621" s="111" t="s">
        <v>0</v>
      </c>
      <c r="F621" s="112" t="s">
        <v>799</v>
      </c>
      <c r="H621" s="113">
        <v>1</v>
      </c>
      <c r="I621" s="114"/>
      <c r="L621" s="110"/>
      <c r="M621" s="115"/>
      <c r="N621" s="116"/>
      <c r="O621" s="116"/>
      <c r="P621" s="116"/>
      <c r="Q621" s="116"/>
      <c r="R621" s="116"/>
      <c r="S621" s="116"/>
      <c r="T621" s="117"/>
      <c r="AT621" s="111" t="s">
        <v>95</v>
      </c>
      <c r="AU621" s="111" t="s">
        <v>44</v>
      </c>
      <c r="AV621" s="7" t="s">
        <v>44</v>
      </c>
      <c r="AW621" s="7" t="s">
        <v>20</v>
      </c>
      <c r="AX621" s="7" t="s">
        <v>41</v>
      </c>
      <c r="AY621" s="111" t="s">
        <v>84</v>
      </c>
    </row>
    <row r="622" spans="2:65" s="1" customFormat="1" ht="36" customHeight="1" x14ac:dyDescent="0.2">
      <c r="B622" s="93"/>
      <c r="C622" s="94" t="s">
        <v>800</v>
      </c>
      <c r="D622" s="94" t="s">
        <v>86</v>
      </c>
      <c r="E622" s="95" t="s">
        <v>230</v>
      </c>
      <c r="F622" s="96" t="s">
        <v>801</v>
      </c>
      <c r="G622" s="97" t="s">
        <v>163</v>
      </c>
      <c r="H622" s="98">
        <v>1</v>
      </c>
      <c r="I622" s="99"/>
      <c r="J622" s="100">
        <f>ROUND(I622*H622,2)</f>
        <v>0</v>
      </c>
      <c r="K622" s="96" t="s">
        <v>0</v>
      </c>
      <c r="L622" s="18"/>
      <c r="M622" s="101" t="s">
        <v>0</v>
      </c>
      <c r="N622" s="102" t="s">
        <v>28</v>
      </c>
      <c r="O622" s="26"/>
      <c r="P622" s="103">
        <f>O622*H622</f>
        <v>0</v>
      </c>
      <c r="Q622" s="103">
        <v>0</v>
      </c>
      <c r="R622" s="103">
        <f>Q622*H622</f>
        <v>0</v>
      </c>
      <c r="S622" s="103">
        <v>0</v>
      </c>
      <c r="T622" s="104">
        <f>S622*H622</f>
        <v>0</v>
      </c>
      <c r="AR622" s="105" t="s">
        <v>168</v>
      </c>
      <c r="AT622" s="105" t="s">
        <v>86</v>
      </c>
      <c r="AU622" s="105" t="s">
        <v>44</v>
      </c>
      <c r="AY622" s="9" t="s">
        <v>84</v>
      </c>
      <c r="BE622" s="106">
        <f>IF(N622="základní",J622,0)</f>
        <v>0</v>
      </c>
      <c r="BF622" s="106">
        <f>IF(N622="snížená",J622,0)</f>
        <v>0</v>
      </c>
      <c r="BG622" s="106">
        <f>IF(N622="zákl. přenesená",J622,0)</f>
        <v>0</v>
      </c>
      <c r="BH622" s="106">
        <f>IF(N622="sníž. přenesená",J622,0)</f>
        <v>0</v>
      </c>
      <c r="BI622" s="106">
        <f>IF(N622="nulová",J622,0)</f>
        <v>0</v>
      </c>
      <c r="BJ622" s="9" t="s">
        <v>42</v>
      </c>
      <c r="BK622" s="106">
        <f>ROUND(I622*H622,2)</f>
        <v>0</v>
      </c>
      <c r="BL622" s="9" t="s">
        <v>168</v>
      </c>
      <c r="BM622" s="105" t="s">
        <v>802</v>
      </c>
    </row>
    <row r="623" spans="2:65" s="1" customFormat="1" ht="19.5" x14ac:dyDescent="0.2">
      <c r="B623" s="18"/>
      <c r="D623" s="107" t="s">
        <v>93</v>
      </c>
      <c r="F623" s="108" t="s">
        <v>801</v>
      </c>
      <c r="I623" s="38"/>
      <c r="L623" s="18"/>
      <c r="M623" s="109"/>
      <c r="N623" s="26"/>
      <c r="O623" s="26"/>
      <c r="P623" s="26"/>
      <c r="Q623" s="26"/>
      <c r="R623" s="26"/>
      <c r="S623" s="26"/>
      <c r="T623" s="27"/>
      <c r="AT623" s="9" t="s">
        <v>93</v>
      </c>
      <c r="AU623" s="9" t="s">
        <v>44</v>
      </c>
    </row>
    <row r="624" spans="2:65" s="1" customFormat="1" ht="292.5" x14ac:dyDescent="0.2">
      <c r="B624" s="18"/>
      <c r="D624" s="107" t="s">
        <v>223</v>
      </c>
      <c r="F624" s="128" t="s">
        <v>790</v>
      </c>
      <c r="I624" s="38"/>
      <c r="L624" s="18"/>
      <c r="M624" s="109"/>
      <c r="N624" s="26"/>
      <c r="O624" s="26"/>
      <c r="P624" s="26"/>
      <c r="Q624" s="26"/>
      <c r="R624" s="26"/>
      <c r="S624" s="26"/>
      <c r="T624" s="27"/>
      <c r="AT624" s="9" t="s">
        <v>223</v>
      </c>
      <c r="AU624" s="9" t="s">
        <v>44</v>
      </c>
    </row>
    <row r="625" spans="2:65" s="7" customFormat="1" x14ac:dyDescent="0.2">
      <c r="B625" s="110"/>
      <c r="D625" s="107" t="s">
        <v>95</v>
      </c>
      <c r="E625" s="111" t="s">
        <v>0</v>
      </c>
      <c r="F625" s="112" t="s">
        <v>803</v>
      </c>
      <c r="H625" s="113">
        <v>1</v>
      </c>
      <c r="I625" s="114"/>
      <c r="L625" s="110"/>
      <c r="M625" s="115"/>
      <c r="N625" s="116"/>
      <c r="O625" s="116"/>
      <c r="P625" s="116"/>
      <c r="Q625" s="116"/>
      <c r="R625" s="116"/>
      <c r="S625" s="116"/>
      <c r="T625" s="117"/>
      <c r="AT625" s="111" t="s">
        <v>95</v>
      </c>
      <c r="AU625" s="111" t="s">
        <v>44</v>
      </c>
      <c r="AV625" s="7" t="s">
        <v>44</v>
      </c>
      <c r="AW625" s="7" t="s">
        <v>20</v>
      </c>
      <c r="AX625" s="7" t="s">
        <v>41</v>
      </c>
      <c r="AY625" s="111" t="s">
        <v>84</v>
      </c>
    </row>
    <row r="626" spans="2:65" s="1" customFormat="1" ht="36" customHeight="1" x14ac:dyDescent="0.2">
      <c r="B626" s="93"/>
      <c r="C626" s="94" t="s">
        <v>804</v>
      </c>
      <c r="D626" s="94" t="s">
        <v>86</v>
      </c>
      <c r="E626" s="95" t="s">
        <v>238</v>
      </c>
      <c r="F626" s="96" t="s">
        <v>805</v>
      </c>
      <c r="G626" s="97" t="s">
        <v>163</v>
      </c>
      <c r="H626" s="98">
        <v>1</v>
      </c>
      <c r="I626" s="99"/>
      <c r="J626" s="100">
        <f>ROUND(I626*H626,2)</f>
        <v>0</v>
      </c>
      <c r="K626" s="96" t="s">
        <v>0</v>
      </c>
      <c r="L626" s="18"/>
      <c r="M626" s="101" t="s">
        <v>0</v>
      </c>
      <c r="N626" s="102" t="s">
        <v>28</v>
      </c>
      <c r="O626" s="26"/>
      <c r="P626" s="103">
        <f>O626*H626</f>
        <v>0</v>
      </c>
      <c r="Q626" s="103">
        <v>0</v>
      </c>
      <c r="R626" s="103">
        <f>Q626*H626</f>
        <v>0</v>
      </c>
      <c r="S626" s="103">
        <v>0</v>
      </c>
      <c r="T626" s="104">
        <f>S626*H626</f>
        <v>0</v>
      </c>
      <c r="AR626" s="105" t="s">
        <v>168</v>
      </c>
      <c r="AT626" s="105" t="s">
        <v>86</v>
      </c>
      <c r="AU626" s="105" t="s">
        <v>44</v>
      </c>
      <c r="AY626" s="9" t="s">
        <v>84</v>
      </c>
      <c r="BE626" s="106">
        <f>IF(N626="základní",J626,0)</f>
        <v>0</v>
      </c>
      <c r="BF626" s="106">
        <f>IF(N626="snížená",J626,0)</f>
        <v>0</v>
      </c>
      <c r="BG626" s="106">
        <f>IF(N626="zákl. přenesená",J626,0)</f>
        <v>0</v>
      </c>
      <c r="BH626" s="106">
        <f>IF(N626="sníž. přenesená",J626,0)</f>
        <v>0</v>
      </c>
      <c r="BI626" s="106">
        <f>IF(N626="nulová",J626,0)</f>
        <v>0</v>
      </c>
      <c r="BJ626" s="9" t="s">
        <v>42</v>
      </c>
      <c r="BK626" s="106">
        <f>ROUND(I626*H626,2)</f>
        <v>0</v>
      </c>
      <c r="BL626" s="9" t="s">
        <v>168</v>
      </c>
      <c r="BM626" s="105" t="s">
        <v>806</v>
      </c>
    </row>
    <row r="627" spans="2:65" s="1" customFormat="1" ht="19.5" x14ac:dyDescent="0.2">
      <c r="B627" s="18"/>
      <c r="D627" s="107" t="s">
        <v>93</v>
      </c>
      <c r="F627" s="108" t="s">
        <v>805</v>
      </c>
      <c r="I627" s="38"/>
      <c r="L627" s="18"/>
      <c r="M627" s="109"/>
      <c r="N627" s="26"/>
      <c r="O627" s="26"/>
      <c r="P627" s="26"/>
      <c r="Q627" s="26"/>
      <c r="R627" s="26"/>
      <c r="S627" s="26"/>
      <c r="T627" s="27"/>
      <c r="AT627" s="9" t="s">
        <v>93</v>
      </c>
      <c r="AU627" s="9" t="s">
        <v>44</v>
      </c>
    </row>
    <row r="628" spans="2:65" s="1" customFormat="1" ht="292.5" x14ac:dyDescent="0.2">
      <c r="B628" s="18"/>
      <c r="D628" s="107" t="s">
        <v>223</v>
      </c>
      <c r="F628" s="128" t="s">
        <v>790</v>
      </c>
      <c r="I628" s="38"/>
      <c r="L628" s="18"/>
      <c r="M628" s="109"/>
      <c r="N628" s="26"/>
      <c r="O628" s="26"/>
      <c r="P628" s="26"/>
      <c r="Q628" s="26"/>
      <c r="R628" s="26"/>
      <c r="S628" s="26"/>
      <c r="T628" s="27"/>
      <c r="AT628" s="9" t="s">
        <v>223</v>
      </c>
      <c r="AU628" s="9" t="s">
        <v>44</v>
      </c>
    </row>
    <row r="629" spans="2:65" s="7" customFormat="1" x14ac:dyDescent="0.2">
      <c r="B629" s="110"/>
      <c r="D629" s="107" t="s">
        <v>95</v>
      </c>
      <c r="E629" s="111" t="s">
        <v>0</v>
      </c>
      <c r="F629" s="112" t="s">
        <v>807</v>
      </c>
      <c r="H629" s="113">
        <v>1</v>
      </c>
      <c r="I629" s="114"/>
      <c r="L629" s="110"/>
      <c r="M629" s="115"/>
      <c r="N629" s="116"/>
      <c r="O629" s="116"/>
      <c r="P629" s="116"/>
      <c r="Q629" s="116"/>
      <c r="R629" s="116"/>
      <c r="S629" s="116"/>
      <c r="T629" s="117"/>
      <c r="AT629" s="111" t="s">
        <v>95</v>
      </c>
      <c r="AU629" s="111" t="s">
        <v>44</v>
      </c>
      <c r="AV629" s="7" t="s">
        <v>44</v>
      </c>
      <c r="AW629" s="7" t="s">
        <v>20</v>
      </c>
      <c r="AX629" s="7" t="s">
        <v>41</v>
      </c>
      <c r="AY629" s="111" t="s">
        <v>84</v>
      </c>
    </row>
    <row r="630" spans="2:65" s="1" customFormat="1" ht="36" customHeight="1" x14ac:dyDescent="0.2">
      <c r="B630" s="93"/>
      <c r="C630" s="94" t="s">
        <v>808</v>
      </c>
      <c r="D630" s="94" t="s">
        <v>86</v>
      </c>
      <c r="E630" s="95" t="s">
        <v>246</v>
      </c>
      <c r="F630" s="96" t="s">
        <v>809</v>
      </c>
      <c r="G630" s="97" t="s">
        <v>163</v>
      </c>
      <c r="H630" s="98">
        <v>1</v>
      </c>
      <c r="I630" s="99"/>
      <c r="J630" s="100">
        <f>ROUND(I630*H630,2)</f>
        <v>0</v>
      </c>
      <c r="K630" s="96" t="s">
        <v>0</v>
      </c>
      <c r="L630" s="18"/>
      <c r="M630" s="101" t="s">
        <v>0</v>
      </c>
      <c r="N630" s="102" t="s">
        <v>28</v>
      </c>
      <c r="O630" s="26"/>
      <c r="P630" s="103">
        <f>O630*H630</f>
        <v>0</v>
      </c>
      <c r="Q630" s="103">
        <v>0</v>
      </c>
      <c r="R630" s="103">
        <f>Q630*H630</f>
        <v>0</v>
      </c>
      <c r="S630" s="103">
        <v>0</v>
      </c>
      <c r="T630" s="104">
        <f>S630*H630</f>
        <v>0</v>
      </c>
      <c r="AR630" s="105" t="s">
        <v>168</v>
      </c>
      <c r="AT630" s="105" t="s">
        <v>86</v>
      </c>
      <c r="AU630" s="105" t="s">
        <v>44</v>
      </c>
      <c r="AY630" s="9" t="s">
        <v>84</v>
      </c>
      <c r="BE630" s="106">
        <f>IF(N630="základní",J630,0)</f>
        <v>0</v>
      </c>
      <c r="BF630" s="106">
        <f>IF(N630="snížená",J630,0)</f>
        <v>0</v>
      </c>
      <c r="BG630" s="106">
        <f>IF(N630="zákl. přenesená",J630,0)</f>
        <v>0</v>
      </c>
      <c r="BH630" s="106">
        <f>IF(N630="sníž. přenesená",J630,0)</f>
        <v>0</v>
      </c>
      <c r="BI630" s="106">
        <f>IF(N630="nulová",J630,0)</f>
        <v>0</v>
      </c>
      <c r="BJ630" s="9" t="s">
        <v>42</v>
      </c>
      <c r="BK630" s="106">
        <f>ROUND(I630*H630,2)</f>
        <v>0</v>
      </c>
      <c r="BL630" s="9" t="s">
        <v>168</v>
      </c>
      <c r="BM630" s="105" t="s">
        <v>810</v>
      </c>
    </row>
    <row r="631" spans="2:65" s="1" customFormat="1" ht="19.5" x14ac:dyDescent="0.2">
      <c r="B631" s="18"/>
      <c r="D631" s="107" t="s">
        <v>93</v>
      </c>
      <c r="F631" s="108" t="s">
        <v>809</v>
      </c>
      <c r="I631" s="38"/>
      <c r="L631" s="18"/>
      <c r="M631" s="109"/>
      <c r="N631" s="26"/>
      <c r="O631" s="26"/>
      <c r="P631" s="26"/>
      <c r="Q631" s="26"/>
      <c r="R631" s="26"/>
      <c r="S631" s="26"/>
      <c r="T631" s="27"/>
      <c r="AT631" s="9" t="s">
        <v>93</v>
      </c>
      <c r="AU631" s="9" t="s">
        <v>44</v>
      </c>
    </row>
    <row r="632" spans="2:65" s="1" customFormat="1" ht="292.5" x14ac:dyDescent="0.2">
      <c r="B632" s="18"/>
      <c r="D632" s="107" t="s">
        <v>223</v>
      </c>
      <c r="F632" s="128" t="s">
        <v>790</v>
      </c>
      <c r="I632" s="38"/>
      <c r="L632" s="18"/>
      <c r="M632" s="109"/>
      <c r="N632" s="26"/>
      <c r="O632" s="26"/>
      <c r="P632" s="26"/>
      <c r="Q632" s="26"/>
      <c r="R632" s="26"/>
      <c r="S632" s="26"/>
      <c r="T632" s="27"/>
      <c r="AT632" s="9" t="s">
        <v>223</v>
      </c>
      <c r="AU632" s="9" t="s">
        <v>44</v>
      </c>
    </row>
    <row r="633" spans="2:65" s="7" customFormat="1" x14ac:dyDescent="0.2">
      <c r="B633" s="110"/>
      <c r="D633" s="107" t="s">
        <v>95</v>
      </c>
      <c r="E633" s="111" t="s">
        <v>0</v>
      </c>
      <c r="F633" s="112" t="s">
        <v>811</v>
      </c>
      <c r="H633" s="113">
        <v>1</v>
      </c>
      <c r="I633" s="114"/>
      <c r="L633" s="110"/>
      <c r="M633" s="115"/>
      <c r="N633" s="116"/>
      <c r="O633" s="116"/>
      <c r="P633" s="116"/>
      <c r="Q633" s="116"/>
      <c r="R633" s="116"/>
      <c r="S633" s="116"/>
      <c r="T633" s="117"/>
      <c r="AT633" s="111" t="s">
        <v>95</v>
      </c>
      <c r="AU633" s="111" t="s">
        <v>44</v>
      </c>
      <c r="AV633" s="7" t="s">
        <v>44</v>
      </c>
      <c r="AW633" s="7" t="s">
        <v>20</v>
      </c>
      <c r="AX633" s="7" t="s">
        <v>41</v>
      </c>
      <c r="AY633" s="111" t="s">
        <v>84</v>
      </c>
    </row>
    <row r="634" spans="2:65" s="1" customFormat="1" ht="36" customHeight="1" x14ac:dyDescent="0.2">
      <c r="B634" s="93"/>
      <c r="C634" s="94" t="s">
        <v>812</v>
      </c>
      <c r="D634" s="94" t="s">
        <v>86</v>
      </c>
      <c r="E634" s="95" t="s">
        <v>253</v>
      </c>
      <c r="F634" s="96" t="s">
        <v>813</v>
      </c>
      <c r="G634" s="97" t="s">
        <v>163</v>
      </c>
      <c r="H634" s="98">
        <v>1</v>
      </c>
      <c r="I634" s="99"/>
      <c r="J634" s="100">
        <f>ROUND(I634*H634,2)</f>
        <v>0</v>
      </c>
      <c r="K634" s="96" t="s">
        <v>0</v>
      </c>
      <c r="L634" s="18"/>
      <c r="M634" s="101" t="s">
        <v>0</v>
      </c>
      <c r="N634" s="102" t="s">
        <v>28</v>
      </c>
      <c r="O634" s="26"/>
      <c r="P634" s="103">
        <f>O634*H634</f>
        <v>0</v>
      </c>
      <c r="Q634" s="103">
        <v>0</v>
      </c>
      <c r="R634" s="103">
        <f>Q634*H634</f>
        <v>0</v>
      </c>
      <c r="S634" s="103">
        <v>0</v>
      </c>
      <c r="T634" s="104">
        <f>S634*H634</f>
        <v>0</v>
      </c>
      <c r="AR634" s="105" t="s">
        <v>168</v>
      </c>
      <c r="AT634" s="105" t="s">
        <v>86</v>
      </c>
      <c r="AU634" s="105" t="s">
        <v>44</v>
      </c>
      <c r="AY634" s="9" t="s">
        <v>84</v>
      </c>
      <c r="BE634" s="106">
        <f>IF(N634="základní",J634,0)</f>
        <v>0</v>
      </c>
      <c r="BF634" s="106">
        <f>IF(N634="snížená",J634,0)</f>
        <v>0</v>
      </c>
      <c r="BG634" s="106">
        <f>IF(N634="zákl. přenesená",J634,0)</f>
        <v>0</v>
      </c>
      <c r="BH634" s="106">
        <f>IF(N634="sníž. přenesená",J634,0)</f>
        <v>0</v>
      </c>
      <c r="BI634" s="106">
        <f>IF(N634="nulová",J634,0)</f>
        <v>0</v>
      </c>
      <c r="BJ634" s="9" t="s">
        <v>42</v>
      </c>
      <c r="BK634" s="106">
        <f>ROUND(I634*H634,2)</f>
        <v>0</v>
      </c>
      <c r="BL634" s="9" t="s">
        <v>168</v>
      </c>
      <c r="BM634" s="105" t="s">
        <v>814</v>
      </c>
    </row>
    <row r="635" spans="2:65" s="1" customFormat="1" ht="19.5" x14ac:dyDescent="0.2">
      <c r="B635" s="18"/>
      <c r="D635" s="107" t="s">
        <v>93</v>
      </c>
      <c r="F635" s="108" t="s">
        <v>813</v>
      </c>
      <c r="I635" s="38"/>
      <c r="L635" s="18"/>
      <c r="M635" s="109"/>
      <c r="N635" s="26"/>
      <c r="O635" s="26"/>
      <c r="P635" s="26"/>
      <c r="Q635" s="26"/>
      <c r="R635" s="26"/>
      <c r="S635" s="26"/>
      <c r="T635" s="27"/>
      <c r="AT635" s="9" t="s">
        <v>93</v>
      </c>
      <c r="AU635" s="9" t="s">
        <v>44</v>
      </c>
    </row>
    <row r="636" spans="2:65" s="1" customFormat="1" ht="292.5" x14ac:dyDescent="0.2">
      <c r="B636" s="18"/>
      <c r="D636" s="107" t="s">
        <v>223</v>
      </c>
      <c r="F636" s="128" t="s">
        <v>790</v>
      </c>
      <c r="I636" s="38"/>
      <c r="L636" s="18"/>
      <c r="M636" s="109"/>
      <c r="N636" s="26"/>
      <c r="O636" s="26"/>
      <c r="P636" s="26"/>
      <c r="Q636" s="26"/>
      <c r="R636" s="26"/>
      <c r="S636" s="26"/>
      <c r="T636" s="27"/>
      <c r="AT636" s="9" t="s">
        <v>223</v>
      </c>
      <c r="AU636" s="9" t="s">
        <v>44</v>
      </c>
    </row>
    <row r="637" spans="2:65" s="7" customFormat="1" x14ac:dyDescent="0.2">
      <c r="B637" s="110"/>
      <c r="D637" s="107" t="s">
        <v>95</v>
      </c>
      <c r="E637" s="111" t="s">
        <v>0</v>
      </c>
      <c r="F637" s="112" t="s">
        <v>815</v>
      </c>
      <c r="H637" s="113">
        <v>1</v>
      </c>
      <c r="I637" s="114"/>
      <c r="L637" s="110"/>
      <c r="M637" s="115"/>
      <c r="N637" s="116"/>
      <c r="O637" s="116"/>
      <c r="P637" s="116"/>
      <c r="Q637" s="116"/>
      <c r="R637" s="116"/>
      <c r="S637" s="116"/>
      <c r="T637" s="117"/>
      <c r="AT637" s="111" t="s">
        <v>95</v>
      </c>
      <c r="AU637" s="111" t="s">
        <v>44</v>
      </c>
      <c r="AV637" s="7" t="s">
        <v>44</v>
      </c>
      <c r="AW637" s="7" t="s">
        <v>20</v>
      </c>
      <c r="AX637" s="7" t="s">
        <v>41</v>
      </c>
      <c r="AY637" s="111" t="s">
        <v>84</v>
      </c>
    </row>
    <row r="638" spans="2:65" s="1" customFormat="1" ht="36" customHeight="1" x14ac:dyDescent="0.2">
      <c r="B638" s="93"/>
      <c r="C638" s="94" t="s">
        <v>816</v>
      </c>
      <c r="D638" s="94" t="s">
        <v>86</v>
      </c>
      <c r="E638" s="95" t="s">
        <v>264</v>
      </c>
      <c r="F638" s="96" t="s">
        <v>817</v>
      </c>
      <c r="G638" s="97" t="s">
        <v>163</v>
      </c>
      <c r="H638" s="98">
        <v>1</v>
      </c>
      <c r="I638" s="99"/>
      <c r="J638" s="100">
        <f>ROUND(I638*H638,2)</f>
        <v>0</v>
      </c>
      <c r="K638" s="96" t="s">
        <v>0</v>
      </c>
      <c r="L638" s="18"/>
      <c r="M638" s="101" t="s">
        <v>0</v>
      </c>
      <c r="N638" s="102" t="s">
        <v>28</v>
      </c>
      <c r="O638" s="26"/>
      <c r="P638" s="103">
        <f>O638*H638</f>
        <v>0</v>
      </c>
      <c r="Q638" s="103">
        <v>0</v>
      </c>
      <c r="R638" s="103">
        <f>Q638*H638</f>
        <v>0</v>
      </c>
      <c r="S638" s="103">
        <v>0</v>
      </c>
      <c r="T638" s="104">
        <f>S638*H638</f>
        <v>0</v>
      </c>
      <c r="AR638" s="105" t="s">
        <v>168</v>
      </c>
      <c r="AT638" s="105" t="s">
        <v>86</v>
      </c>
      <c r="AU638" s="105" t="s">
        <v>44</v>
      </c>
      <c r="AY638" s="9" t="s">
        <v>84</v>
      </c>
      <c r="BE638" s="106">
        <f>IF(N638="základní",J638,0)</f>
        <v>0</v>
      </c>
      <c r="BF638" s="106">
        <f>IF(N638="snížená",J638,0)</f>
        <v>0</v>
      </c>
      <c r="BG638" s="106">
        <f>IF(N638="zákl. přenesená",J638,0)</f>
        <v>0</v>
      </c>
      <c r="BH638" s="106">
        <f>IF(N638="sníž. přenesená",J638,0)</f>
        <v>0</v>
      </c>
      <c r="BI638" s="106">
        <f>IF(N638="nulová",J638,0)</f>
        <v>0</v>
      </c>
      <c r="BJ638" s="9" t="s">
        <v>42</v>
      </c>
      <c r="BK638" s="106">
        <f>ROUND(I638*H638,2)</f>
        <v>0</v>
      </c>
      <c r="BL638" s="9" t="s">
        <v>168</v>
      </c>
      <c r="BM638" s="105" t="s">
        <v>818</v>
      </c>
    </row>
    <row r="639" spans="2:65" s="1" customFormat="1" ht="19.5" x14ac:dyDescent="0.2">
      <c r="B639" s="18"/>
      <c r="D639" s="107" t="s">
        <v>93</v>
      </c>
      <c r="F639" s="108" t="s">
        <v>817</v>
      </c>
      <c r="I639" s="38"/>
      <c r="L639" s="18"/>
      <c r="M639" s="109"/>
      <c r="N639" s="26"/>
      <c r="O639" s="26"/>
      <c r="P639" s="26"/>
      <c r="Q639" s="26"/>
      <c r="R639" s="26"/>
      <c r="S639" s="26"/>
      <c r="T639" s="27"/>
      <c r="AT639" s="9" t="s">
        <v>93</v>
      </c>
      <c r="AU639" s="9" t="s">
        <v>44</v>
      </c>
    </row>
    <row r="640" spans="2:65" s="1" customFormat="1" ht="292.5" x14ac:dyDescent="0.2">
      <c r="B640" s="18"/>
      <c r="D640" s="107" t="s">
        <v>223</v>
      </c>
      <c r="F640" s="128" t="s">
        <v>790</v>
      </c>
      <c r="I640" s="38"/>
      <c r="L640" s="18"/>
      <c r="M640" s="109"/>
      <c r="N640" s="26"/>
      <c r="O640" s="26"/>
      <c r="P640" s="26"/>
      <c r="Q640" s="26"/>
      <c r="R640" s="26"/>
      <c r="S640" s="26"/>
      <c r="T640" s="27"/>
      <c r="AT640" s="9" t="s">
        <v>223</v>
      </c>
      <c r="AU640" s="9" t="s">
        <v>44</v>
      </c>
    </row>
    <row r="641" spans="2:65" s="7" customFormat="1" x14ac:dyDescent="0.2">
      <c r="B641" s="110"/>
      <c r="D641" s="107" t="s">
        <v>95</v>
      </c>
      <c r="E641" s="111" t="s">
        <v>0</v>
      </c>
      <c r="F641" s="112" t="s">
        <v>819</v>
      </c>
      <c r="H641" s="113">
        <v>1</v>
      </c>
      <c r="I641" s="114"/>
      <c r="L641" s="110"/>
      <c r="M641" s="115"/>
      <c r="N641" s="116"/>
      <c r="O641" s="116"/>
      <c r="P641" s="116"/>
      <c r="Q641" s="116"/>
      <c r="R641" s="116"/>
      <c r="S641" s="116"/>
      <c r="T641" s="117"/>
      <c r="AT641" s="111" t="s">
        <v>95</v>
      </c>
      <c r="AU641" s="111" t="s">
        <v>44</v>
      </c>
      <c r="AV641" s="7" t="s">
        <v>44</v>
      </c>
      <c r="AW641" s="7" t="s">
        <v>20</v>
      </c>
      <c r="AX641" s="7" t="s">
        <v>41</v>
      </c>
      <c r="AY641" s="111" t="s">
        <v>84</v>
      </c>
    </row>
    <row r="642" spans="2:65" s="1" customFormat="1" ht="36" customHeight="1" x14ac:dyDescent="0.2">
      <c r="B642" s="93"/>
      <c r="C642" s="94" t="s">
        <v>820</v>
      </c>
      <c r="D642" s="94" t="s">
        <v>86</v>
      </c>
      <c r="E642" s="95" t="s">
        <v>216</v>
      </c>
      <c r="F642" s="96" t="s">
        <v>821</v>
      </c>
      <c r="G642" s="97" t="s">
        <v>163</v>
      </c>
      <c r="H642" s="98">
        <v>1</v>
      </c>
      <c r="I642" s="99"/>
      <c r="J642" s="100">
        <f>ROUND(I642*H642,2)</f>
        <v>0</v>
      </c>
      <c r="K642" s="96" t="s">
        <v>0</v>
      </c>
      <c r="L642" s="18"/>
      <c r="M642" s="101" t="s">
        <v>0</v>
      </c>
      <c r="N642" s="102" t="s">
        <v>28</v>
      </c>
      <c r="O642" s="26"/>
      <c r="P642" s="103">
        <f>O642*H642</f>
        <v>0</v>
      </c>
      <c r="Q642" s="103">
        <v>0</v>
      </c>
      <c r="R642" s="103">
        <f>Q642*H642</f>
        <v>0</v>
      </c>
      <c r="S642" s="103">
        <v>0</v>
      </c>
      <c r="T642" s="104">
        <f>S642*H642</f>
        <v>0</v>
      </c>
      <c r="AR642" s="105" t="s">
        <v>168</v>
      </c>
      <c r="AT642" s="105" t="s">
        <v>86</v>
      </c>
      <c r="AU642" s="105" t="s">
        <v>44</v>
      </c>
      <c r="AY642" s="9" t="s">
        <v>84</v>
      </c>
      <c r="BE642" s="106">
        <f>IF(N642="základní",J642,0)</f>
        <v>0</v>
      </c>
      <c r="BF642" s="106">
        <f>IF(N642="snížená",J642,0)</f>
        <v>0</v>
      </c>
      <c r="BG642" s="106">
        <f>IF(N642="zákl. přenesená",J642,0)</f>
        <v>0</v>
      </c>
      <c r="BH642" s="106">
        <f>IF(N642="sníž. přenesená",J642,0)</f>
        <v>0</v>
      </c>
      <c r="BI642" s="106">
        <f>IF(N642="nulová",J642,0)</f>
        <v>0</v>
      </c>
      <c r="BJ642" s="9" t="s">
        <v>42</v>
      </c>
      <c r="BK642" s="106">
        <f>ROUND(I642*H642,2)</f>
        <v>0</v>
      </c>
      <c r="BL642" s="9" t="s">
        <v>168</v>
      </c>
      <c r="BM642" s="105" t="s">
        <v>822</v>
      </c>
    </row>
    <row r="643" spans="2:65" s="1" customFormat="1" ht="19.5" x14ac:dyDescent="0.2">
      <c r="B643" s="18"/>
      <c r="D643" s="107" t="s">
        <v>93</v>
      </c>
      <c r="F643" s="108" t="s">
        <v>821</v>
      </c>
      <c r="I643" s="38"/>
      <c r="L643" s="18"/>
      <c r="M643" s="109"/>
      <c r="N643" s="26"/>
      <c r="O643" s="26"/>
      <c r="P643" s="26"/>
      <c r="Q643" s="26"/>
      <c r="R643" s="26"/>
      <c r="S643" s="26"/>
      <c r="T643" s="27"/>
      <c r="AT643" s="9" t="s">
        <v>93</v>
      </c>
      <c r="AU643" s="9" t="s">
        <v>44</v>
      </c>
    </row>
    <row r="644" spans="2:65" s="1" customFormat="1" ht="292.5" x14ac:dyDescent="0.2">
      <c r="B644" s="18"/>
      <c r="D644" s="107" t="s">
        <v>223</v>
      </c>
      <c r="F644" s="128" t="s">
        <v>790</v>
      </c>
      <c r="I644" s="38"/>
      <c r="L644" s="18"/>
      <c r="M644" s="109"/>
      <c r="N644" s="26"/>
      <c r="O644" s="26"/>
      <c r="P644" s="26"/>
      <c r="Q644" s="26"/>
      <c r="R644" s="26"/>
      <c r="S644" s="26"/>
      <c r="T644" s="27"/>
      <c r="AT644" s="9" t="s">
        <v>223</v>
      </c>
      <c r="AU644" s="9" t="s">
        <v>44</v>
      </c>
    </row>
    <row r="645" spans="2:65" s="7" customFormat="1" x14ac:dyDescent="0.2">
      <c r="B645" s="110"/>
      <c r="D645" s="107" t="s">
        <v>95</v>
      </c>
      <c r="E645" s="111" t="s">
        <v>0</v>
      </c>
      <c r="F645" s="112" t="s">
        <v>823</v>
      </c>
      <c r="H645" s="113">
        <v>1</v>
      </c>
      <c r="I645" s="114"/>
      <c r="L645" s="110"/>
      <c r="M645" s="115"/>
      <c r="N645" s="116"/>
      <c r="O645" s="116"/>
      <c r="P645" s="116"/>
      <c r="Q645" s="116"/>
      <c r="R645" s="116"/>
      <c r="S645" s="116"/>
      <c r="T645" s="117"/>
      <c r="AT645" s="111" t="s">
        <v>95</v>
      </c>
      <c r="AU645" s="111" t="s">
        <v>44</v>
      </c>
      <c r="AV645" s="7" t="s">
        <v>44</v>
      </c>
      <c r="AW645" s="7" t="s">
        <v>20</v>
      </c>
      <c r="AX645" s="7" t="s">
        <v>41</v>
      </c>
      <c r="AY645" s="111" t="s">
        <v>84</v>
      </c>
    </row>
    <row r="646" spans="2:65" s="1" customFormat="1" ht="36" customHeight="1" x14ac:dyDescent="0.2">
      <c r="B646" s="93"/>
      <c r="C646" s="94" t="s">
        <v>824</v>
      </c>
      <c r="D646" s="94" t="s">
        <v>86</v>
      </c>
      <c r="E646" s="95" t="s">
        <v>278</v>
      </c>
      <c r="F646" s="96" t="s">
        <v>825</v>
      </c>
      <c r="G646" s="97" t="s">
        <v>163</v>
      </c>
      <c r="H646" s="98">
        <v>1</v>
      </c>
      <c r="I646" s="99"/>
      <c r="J646" s="100">
        <f>ROUND(I646*H646,2)</f>
        <v>0</v>
      </c>
      <c r="K646" s="96" t="s">
        <v>0</v>
      </c>
      <c r="L646" s="18"/>
      <c r="M646" s="101" t="s">
        <v>0</v>
      </c>
      <c r="N646" s="102" t="s">
        <v>28</v>
      </c>
      <c r="O646" s="26"/>
      <c r="P646" s="103">
        <f>O646*H646</f>
        <v>0</v>
      </c>
      <c r="Q646" s="103">
        <v>0</v>
      </c>
      <c r="R646" s="103">
        <f>Q646*H646</f>
        <v>0</v>
      </c>
      <c r="S646" s="103">
        <v>0</v>
      </c>
      <c r="T646" s="104">
        <f>S646*H646</f>
        <v>0</v>
      </c>
      <c r="AR646" s="105" t="s">
        <v>168</v>
      </c>
      <c r="AT646" s="105" t="s">
        <v>86</v>
      </c>
      <c r="AU646" s="105" t="s">
        <v>44</v>
      </c>
      <c r="AY646" s="9" t="s">
        <v>84</v>
      </c>
      <c r="BE646" s="106">
        <f>IF(N646="základní",J646,0)</f>
        <v>0</v>
      </c>
      <c r="BF646" s="106">
        <f>IF(N646="snížená",J646,0)</f>
        <v>0</v>
      </c>
      <c r="BG646" s="106">
        <f>IF(N646="zákl. přenesená",J646,0)</f>
        <v>0</v>
      </c>
      <c r="BH646" s="106">
        <f>IF(N646="sníž. přenesená",J646,0)</f>
        <v>0</v>
      </c>
      <c r="BI646" s="106">
        <f>IF(N646="nulová",J646,0)</f>
        <v>0</v>
      </c>
      <c r="BJ646" s="9" t="s">
        <v>42</v>
      </c>
      <c r="BK646" s="106">
        <f>ROUND(I646*H646,2)</f>
        <v>0</v>
      </c>
      <c r="BL646" s="9" t="s">
        <v>168</v>
      </c>
      <c r="BM646" s="105" t="s">
        <v>826</v>
      </c>
    </row>
    <row r="647" spans="2:65" s="1" customFormat="1" ht="19.5" x14ac:dyDescent="0.2">
      <c r="B647" s="18"/>
      <c r="D647" s="107" t="s">
        <v>93</v>
      </c>
      <c r="F647" s="108" t="s">
        <v>825</v>
      </c>
      <c r="I647" s="38"/>
      <c r="L647" s="18"/>
      <c r="M647" s="109"/>
      <c r="N647" s="26"/>
      <c r="O647" s="26"/>
      <c r="P647" s="26"/>
      <c r="Q647" s="26"/>
      <c r="R647" s="26"/>
      <c r="S647" s="26"/>
      <c r="T647" s="27"/>
      <c r="AT647" s="9" t="s">
        <v>93</v>
      </c>
      <c r="AU647" s="9" t="s">
        <v>44</v>
      </c>
    </row>
    <row r="648" spans="2:65" s="1" customFormat="1" ht="292.5" x14ac:dyDescent="0.2">
      <c r="B648" s="18"/>
      <c r="D648" s="107" t="s">
        <v>223</v>
      </c>
      <c r="F648" s="128" t="s">
        <v>790</v>
      </c>
      <c r="I648" s="38"/>
      <c r="L648" s="18"/>
      <c r="M648" s="109"/>
      <c r="N648" s="26"/>
      <c r="O648" s="26"/>
      <c r="P648" s="26"/>
      <c r="Q648" s="26"/>
      <c r="R648" s="26"/>
      <c r="S648" s="26"/>
      <c r="T648" s="27"/>
      <c r="AT648" s="9" t="s">
        <v>223</v>
      </c>
      <c r="AU648" s="9" t="s">
        <v>44</v>
      </c>
    </row>
    <row r="649" spans="2:65" s="7" customFormat="1" x14ac:dyDescent="0.2">
      <c r="B649" s="110"/>
      <c r="D649" s="107" t="s">
        <v>95</v>
      </c>
      <c r="E649" s="111" t="s">
        <v>0</v>
      </c>
      <c r="F649" s="112" t="s">
        <v>827</v>
      </c>
      <c r="H649" s="113">
        <v>1</v>
      </c>
      <c r="I649" s="114"/>
      <c r="L649" s="110"/>
      <c r="M649" s="115"/>
      <c r="N649" s="116"/>
      <c r="O649" s="116"/>
      <c r="P649" s="116"/>
      <c r="Q649" s="116"/>
      <c r="R649" s="116"/>
      <c r="S649" s="116"/>
      <c r="T649" s="117"/>
      <c r="AT649" s="111" t="s">
        <v>95</v>
      </c>
      <c r="AU649" s="111" t="s">
        <v>44</v>
      </c>
      <c r="AV649" s="7" t="s">
        <v>44</v>
      </c>
      <c r="AW649" s="7" t="s">
        <v>20</v>
      </c>
      <c r="AX649" s="7" t="s">
        <v>41</v>
      </c>
      <c r="AY649" s="111" t="s">
        <v>84</v>
      </c>
    </row>
    <row r="650" spans="2:65" s="1" customFormat="1" ht="36" customHeight="1" x14ac:dyDescent="0.2">
      <c r="B650" s="93"/>
      <c r="C650" s="94" t="s">
        <v>828</v>
      </c>
      <c r="D650" s="94" t="s">
        <v>86</v>
      </c>
      <c r="E650" s="95" t="s">
        <v>286</v>
      </c>
      <c r="F650" s="96" t="s">
        <v>829</v>
      </c>
      <c r="G650" s="97" t="s">
        <v>163</v>
      </c>
      <c r="H650" s="98">
        <v>1</v>
      </c>
      <c r="I650" s="99"/>
      <c r="J650" s="100">
        <f>ROUND(I650*H650,2)</f>
        <v>0</v>
      </c>
      <c r="K650" s="96" t="s">
        <v>0</v>
      </c>
      <c r="L650" s="18"/>
      <c r="M650" s="101" t="s">
        <v>0</v>
      </c>
      <c r="N650" s="102" t="s">
        <v>28</v>
      </c>
      <c r="O650" s="26"/>
      <c r="P650" s="103">
        <f>O650*H650</f>
        <v>0</v>
      </c>
      <c r="Q650" s="103">
        <v>0</v>
      </c>
      <c r="R650" s="103">
        <f>Q650*H650</f>
        <v>0</v>
      </c>
      <c r="S650" s="103">
        <v>0</v>
      </c>
      <c r="T650" s="104">
        <f>S650*H650</f>
        <v>0</v>
      </c>
      <c r="AR650" s="105" t="s">
        <v>168</v>
      </c>
      <c r="AT650" s="105" t="s">
        <v>86</v>
      </c>
      <c r="AU650" s="105" t="s">
        <v>44</v>
      </c>
      <c r="AY650" s="9" t="s">
        <v>84</v>
      </c>
      <c r="BE650" s="106">
        <f>IF(N650="základní",J650,0)</f>
        <v>0</v>
      </c>
      <c r="BF650" s="106">
        <f>IF(N650="snížená",J650,0)</f>
        <v>0</v>
      </c>
      <c r="BG650" s="106">
        <f>IF(N650="zákl. přenesená",J650,0)</f>
        <v>0</v>
      </c>
      <c r="BH650" s="106">
        <f>IF(N650="sníž. přenesená",J650,0)</f>
        <v>0</v>
      </c>
      <c r="BI650" s="106">
        <f>IF(N650="nulová",J650,0)</f>
        <v>0</v>
      </c>
      <c r="BJ650" s="9" t="s">
        <v>42</v>
      </c>
      <c r="BK650" s="106">
        <f>ROUND(I650*H650,2)</f>
        <v>0</v>
      </c>
      <c r="BL650" s="9" t="s">
        <v>168</v>
      </c>
      <c r="BM650" s="105" t="s">
        <v>830</v>
      </c>
    </row>
    <row r="651" spans="2:65" s="1" customFormat="1" ht="19.5" x14ac:dyDescent="0.2">
      <c r="B651" s="18"/>
      <c r="D651" s="107" t="s">
        <v>93</v>
      </c>
      <c r="F651" s="108" t="s">
        <v>829</v>
      </c>
      <c r="I651" s="38"/>
      <c r="L651" s="18"/>
      <c r="M651" s="109"/>
      <c r="N651" s="26"/>
      <c r="O651" s="26"/>
      <c r="P651" s="26"/>
      <c r="Q651" s="26"/>
      <c r="R651" s="26"/>
      <c r="S651" s="26"/>
      <c r="T651" s="27"/>
      <c r="AT651" s="9" t="s">
        <v>93</v>
      </c>
      <c r="AU651" s="9" t="s">
        <v>44</v>
      </c>
    </row>
    <row r="652" spans="2:65" s="1" customFormat="1" ht="292.5" x14ac:dyDescent="0.2">
      <c r="B652" s="18"/>
      <c r="D652" s="107" t="s">
        <v>223</v>
      </c>
      <c r="F652" s="128" t="s">
        <v>790</v>
      </c>
      <c r="I652" s="38"/>
      <c r="L652" s="18"/>
      <c r="M652" s="109"/>
      <c r="N652" s="26"/>
      <c r="O652" s="26"/>
      <c r="P652" s="26"/>
      <c r="Q652" s="26"/>
      <c r="R652" s="26"/>
      <c r="S652" s="26"/>
      <c r="T652" s="27"/>
      <c r="AT652" s="9" t="s">
        <v>223</v>
      </c>
      <c r="AU652" s="9" t="s">
        <v>44</v>
      </c>
    </row>
    <row r="653" spans="2:65" s="7" customFormat="1" x14ac:dyDescent="0.2">
      <c r="B653" s="110"/>
      <c r="D653" s="107" t="s">
        <v>95</v>
      </c>
      <c r="E653" s="111" t="s">
        <v>0</v>
      </c>
      <c r="F653" s="112" t="s">
        <v>831</v>
      </c>
      <c r="H653" s="113">
        <v>1</v>
      </c>
      <c r="I653" s="114"/>
      <c r="L653" s="110"/>
      <c r="M653" s="115"/>
      <c r="N653" s="116"/>
      <c r="O653" s="116"/>
      <c r="P653" s="116"/>
      <c r="Q653" s="116"/>
      <c r="R653" s="116"/>
      <c r="S653" s="116"/>
      <c r="T653" s="117"/>
      <c r="AT653" s="111" t="s">
        <v>95</v>
      </c>
      <c r="AU653" s="111" t="s">
        <v>44</v>
      </c>
      <c r="AV653" s="7" t="s">
        <v>44</v>
      </c>
      <c r="AW653" s="7" t="s">
        <v>20</v>
      </c>
      <c r="AX653" s="7" t="s">
        <v>41</v>
      </c>
      <c r="AY653" s="111" t="s">
        <v>84</v>
      </c>
    </row>
    <row r="654" spans="2:65" s="1" customFormat="1" ht="36" customHeight="1" x14ac:dyDescent="0.2">
      <c r="B654" s="93"/>
      <c r="C654" s="94" t="s">
        <v>832</v>
      </c>
      <c r="D654" s="94" t="s">
        <v>86</v>
      </c>
      <c r="E654" s="95" t="s">
        <v>418</v>
      </c>
      <c r="F654" s="96" t="s">
        <v>833</v>
      </c>
      <c r="G654" s="97" t="s">
        <v>163</v>
      </c>
      <c r="H654" s="98">
        <v>1</v>
      </c>
      <c r="I654" s="99"/>
      <c r="J654" s="100">
        <f>ROUND(I654*H654,2)</f>
        <v>0</v>
      </c>
      <c r="K654" s="96" t="s">
        <v>0</v>
      </c>
      <c r="L654" s="18"/>
      <c r="M654" s="101" t="s">
        <v>0</v>
      </c>
      <c r="N654" s="102" t="s">
        <v>28</v>
      </c>
      <c r="O654" s="26"/>
      <c r="P654" s="103">
        <f>O654*H654</f>
        <v>0</v>
      </c>
      <c r="Q654" s="103">
        <v>0</v>
      </c>
      <c r="R654" s="103">
        <f>Q654*H654</f>
        <v>0</v>
      </c>
      <c r="S654" s="103">
        <v>0</v>
      </c>
      <c r="T654" s="104">
        <f>S654*H654</f>
        <v>0</v>
      </c>
      <c r="AR654" s="105" t="s">
        <v>168</v>
      </c>
      <c r="AT654" s="105" t="s">
        <v>86</v>
      </c>
      <c r="AU654" s="105" t="s">
        <v>44</v>
      </c>
      <c r="AY654" s="9" t="s">
        <v>84</v>
      </c>
      <c r="BE654" s="106">
        <f>IF(N654="základní",J654,0)</f>
        <v>0</v>
      </c>
      <c r="BF654" s="106">
        <f>IF(N654="snížená",J654,0)</f>
        <v>0</v>
      </c>
      <c r="BG654" s="106">
        <f>IF(N654="zákl. přenesená",J654,0)</f>
        <v>0</v>
      </c>
      <c r="BH654" s="106">
        <f>IF(N654="sníž. přenesená",J654,0)</f>
        <v>0</v>
      </c>
      <c r="BI654" s="106">
        <f>IF(N654="nulová",J654,0)</f>
        <v>0</v>
      </c>
      <c r="BJ654" s="9" t="s">
        <v>42</v>
      </c>
      <c r="BK654" s="106">
        <f>ROUND(I654*H654,2)</f>
        <v>0</v>
      </c>
      <c r="BL654" s="9" t="s">
        <v>168</v>
      </c>
      <c r="BM654" s="105" t="s">
        <v>834</v>
      </c>
    </row>
    <row r="655" spans="2:65" s="1" customFormat="1" ht="19.5" x14ac:dyDescent="0.2">
      <c r="B655" s="18"/>
      <c r="D655" s="107" t="s">
        <v>93</v>
      </c>
      <c r="F655" s="108" t="s">
        <v>833</v>
      </c>
      <c r="I655" s="38"/>
      <c r="L655" s="18"/>
      <c r="M655" s="109"/>
      <c r="N655" s="26"/>
      <c r="O655" s="26"/>
      <c r="P655" s="26"/>
      <c r="Q655" s="26"/>
      <c r="R655" s="26"/>
      <c r="S655" s="26"/>
      <c r="T655" s="27"/>
      <c r="AT655" s="9" t="s">
        <v>93</v>
      </c>
      <c r="AU655" s="9" t="s">
        <v>44</v>
      </c>
    </row>
    <row r="656" spans="2:65" s="1" customFormat="1" ht="292.5" x14ac:dyDescent="0.2">
      <c r="B656" s="18"/>
      <c r="D656" s="107" t="s">
        <v>223</v>
      </c>
      <c r="F656" s="128" t="s">
        <v>790</v>
      </c>
      <c r="I656" s="38"/>
      <c r="L656" s="18"/>
      <c r="M656" s="109"/>
      <c r="N656" s="26"/>
      <c r="O656" s="26"/>
      <c r="P656" s="26"/>
      <c r="Q656" s="26"/>
      <c r="R656" s="26"/>
      <c r="S656" s="26"/>
      <c r="T656" s="27"/>
      <c r="AT656" s="9" t="s">
        <v>223</v>
      </c>
      <c r="AU656" s="9" t="s">
        <v>44</v>
      </c>
    </row>
    <row r="657" spans="2:65" s="7" customFormat="1" x14ac:dyDescent="0.2">
      <c r="B657" s="110"/>
      <c r="D657" s="107" t="s">
        <v>95</v>
      </c>
      <c r="E657" s="111" t="s">
        <v>0</v>
      </c>
      <c r="F657" s="112" t="s">
        <v>835</v>
      </c>
      <c r="H657" s="113">
        <v>1</v>
      </c>
      <c r="I657" s="114"/>
      <c r="L657" s="110"/>
      <c r="M657" s="115"/>
      <c r="N657" s="116"/>
      <c r="O657" s="116"/>
      <c r="P657" s="116"/>
      <c r="Q657" s="116"/>
      <c r="R657" s="116"/>
      <c r="S657" s="116"/>
      <c r="T657" s="117"/>
      <c r="AT657" s="111" t="s">
        <v>95</v>
      </c>
      <c r="AU657" s="111" t="s">
        <v>44</v>
      </c>
      <c r="AV657" s="7" t="s">
        <v>44</v>
      </c>
      <c r="AW657" s="7" t="s">
        <v>20</v>
      </c>
      <c r="AX657" s="7" t="s">
        <v>41</v>
      </c>
      <c r="AY657" s="111" t="s">
        <v>84</v>
      </c>
    </row>
    <row r="658" spans="2:65" s="1" customFormat="1" ht="36" customHeight="1" x14ac:dyDescent="0.2">
      <c r="B658" s="93"/>
      <c r="C658" s="94" t="s">
        <v>836</v>
      </c>
      <c r="D658" s="94" t="s">
        <v>86</v>
      </c>
      <c r="E658" s="95" t="s">
        <v>424</v>
      </c>
      <c r="F658" s="96" t="s">
        <v>837</v>
      </c>
      <c r="G658" s="97" t="s">
        <v>163</v>
      </c>
      <c r="H658" s="98">
        <v>1</v>
      </c>
      <c r="I658" s="99"/>
      <c r="J658" s="100">
        <f>ROUND(I658*H658,2)</f>
        <v>0</v>
      </c>
      <c r="K658" s="96" t="s">
        <v>0</v>
      </c>
      <c r="L658" s="18"/>
      <c r="M658" s="101" t="s">
        <v>0</v>
      </c>
      <c r="N658" s="102" t="s">
        <v>28</v>
      </c>
      <c r="O658" s="26"/>
      <c r="P658" s="103">
        <f>O658*H658</f>
        <v>0</v>
      </c>
      <c r="Q658" s="103">
        <v>0</v>
      </c>
      <c r="R658" s="103">
        <f>Q658*H658</f>
        <v>0</v>
      </c>
      <c r="S658" s="103">
        <v>0</v>
      </c>
      <c r="T658" s="104">
        <f>S658*H658</f>
        <v>0</v>
      </c>
      <c r="AR658" s="105" t="s">
        <v>168</v>
      </c>
      <c r="AT658" s="105" t="s">
        <v>86</v>
      </c>
      <c r="AU658" s="105" t="s">
        <v>44</v>
      </c>
      <c r="AY658" s="9" t="s">
        <v>84</v>
      </c>
      <c r="BE658" s="106">
        <f>IF(N658="základní",J658,0)</f>
        <v>0</v>
      </c>
      <c r="BF658" s="106">
        <f>IF(N658="snížená",J658,0)</f>
        <v>0</v>
      </c>
      <c r="BG658" s="106">
        <f>IF(N658="zákl. přenesená",J658,0)</f>
        <v>0</v>
      </c>
      <c r="BH658" s="106">
        <f>IF(N658="sníž. přenesená",J658,0)</f>
        <v>0</v>
      </c>
      <c r="BI658" s="106">
        <f>IF(N658="nulová",J658,0)</f>
        <v>0</v>
      </c>
      <c r="BJ658" s="9" t="s">
        <v>42</v>
      </c>
      <c r="BK658" s="106">
        <f>ROUND(I658*H658,2)</f>
        <v>0</v>
      </c>
      <c r="BL658" s="9" t="s">
        <v>168</v>
      </c>
      <c r="BM658" s="105" t="s">
        <v>838</v>
      </c>
    </row>
    <row r="659" spans="2:65" s="1" customFormat="1" ht="19.5" x14ac:dyDescent="0.2">
      <c r="B659" s="18"/>
      <c r="D659" s="107" t="s">
        <v>93</v>
      </c>
      <c r="F659" s="108" t="s">
        <v>837</v>
      </c>
      <c r="I659" s="38"/>
      <c r="L659" s="18"/>
      <c r="M659" s="109"/>
      <c r="N659" s="26"/>
      <c r="O659" s="26"/>
      <c r="P659" s="26"/>
      <c r="Q659" s="26"/>
      <c r="R659" s="26"/>
      <c r="S659" s="26"/>
      <c r="T659" s="27"/>
      <c r="AT659" s="9" t="s">
        <v>93</v>
      </c>
      <c r="AU659" s="9" t="s">
        <v>44</v>
      </c>
    </row>
    <row r="660" spans="2:65" s="1" customFormat="1" ht="292.5" x14ac:dyDescent="0.2">
      <c r="B660" s="18"/>
      <c r="D660" s="107" t="s">
        <v>223</v>
      </c>
      <c r="F660" s="128" t="s">
        <v>790</v>
      </c>
      <c r="I660" s="38"/>
      <c r="L660" s="18"/>
      <c r="M660" s="109"/>
      <c r="N660" s="26"/>
      <c r="O660" s="26"/>
      <c r="P660" s="26"/>
      <c r="Q660" s="26"/>
      <c r="R660" s="26"/>
      <c r="S660" s="26"/>
      <c r="T660" s="27"/>
      <c r="AT660" s="9" t="s">
        <v>223</v>
      </c>
      <c r="AU660" s="9" t="s">
        <v>44</v>
      </c>
    </row>
    <row r="661" spans="2:65" s="7" customFormat="1" x14ac:dyDescent="0.2">
      <c r="B661" s="110"/>
      <c r="D661" s="107" t="s">
        <v>95</v>
      </c>
      <c r="E661" s="111" t="s">
        <v>0</v>
      </c>
      <c r="F661" s="112" t="s">
        <v>839</v>
      </c>
      <c r="H661" s="113">
        <v>1</v>
      </c>
      <c r="I661" s="114"/>
      <c r="L661" s="110"/>
      <c r="M661" s="115"/>
      <c r="N661" s="116"/>
      <c r="O661" s="116"/>
      <c r="P661" s="116"/>
      <c r="Q661" s="116"/>
      <c r="R661" s="116"/>
      <c r="S661" s="116"/>
      <c r="T661" s="117"/>
      <c r="AT661" s="111" t="s">
        <v>95</v>
      </c>
      <c r="AU661" s="111" t="s">
        <v>44</v>
      </c>
      <c r="AV661" s="7" t="s">
        <v>44</v>
      </c>
      <c r="AW661" s="7" t="s">
        <v>20</v>
      </c>
      <c r="AX661" s="7" t="s">
        <v>41</v>
      </c>
      <c r="AY661" s="111" t="s">
        <v>84</v>
      </c>
    </row>
    <row r="662" spans="2:65" s="1" customFormat="1" ht="36" customHeight="1" x14ac:dyDescent="0.2">
      <c r="B662" s="93"/>
      <c r="C662" s="94" t="s">
        <v>840</v>
      </c>
      <c r="D662" s="94" t="s">
        <v>86</v>
      </c>
      <c r="E662" s="95" t="s">
        <v>430</v>
      </c>
      <c r="F662" s="96" t="s">
        <v>841</v>
      </c>
      <c r="G662" s="97" t="s">
        <v>163</v>
      </c>
      <c r="H662" s="98">
        <v>1</v>
      </c>
      <c r="I662" s="99"/>
      <c r="J662" s="100">
        <f>ROUND(I662*H662,2)</f>
        <v>0</v>
      </c>
      <c r="K662" s="96" t="s">
        <v>0</v>
      </c>
      <c r="L662" s="18"/>
      <c r="M662" s="101" t="s">
        <v>0</v>
      </c>
      <c r="N662" s="102" t="s">
        <v>28</v>
      </c>
      <c r="O662" s="26"/>
      <c r="P662" s="103">
        <f>O662*H662</f>
        <v>0</v>
      </c>
      <c r="Q662" s="103">
        <v>0</v>
      </c>
      <c r="R662" s="103">
        <f>Q662*H662</f>
        <v>0</v>
      </c>
      <c r="S662" s="103">
        <v>0</v>
      </c>
      <c r="T662" s="104">
        <f>S662*H662</f>
        <v>0</v>
      </c>
      <c r="AR662" s="105" t="s">
        <v>168</v>
      </c>
      <c r="AT662" s="105" t="s">
        <v>86</v>
      </c>
      <c r="AU662" s="105" t="s">
        <v>44</v>
      </c>
      <c r="AY662" s="9" t="s">
        <v>84</v>
      </c>
      <c r="BE662" s="106">
        <f>IF(N662="základní",J662,0)</f>
        <v>0</v>
      </c>
      <c r="BF662" s="106">
        <f>IF(N662="snížená",J662,0)</f>
        <v>0</v>
      </c>
      <c r="BG662" s="106">
        <f>IF(N662="zákl. přenesená",J662,0)</f>
        <v>0</v>
      </c>
      <c r="BH662" s="106">
        <f>IF(N662="sníž. přenesená",J662,0)</f>
        <v>0</v>
      </c>
      <c r="BI662" s="106">
        <f>IF(N662="nulová",J662,0)</f>
        <v>0</v>
      </c>
      <c r="BJ662" s="9" t="s">
        <v>42</v>
      </c>
      <c r="BK662" s="106">
        <f>ROUND(I662*H662,2)</f>
        <v>0</v>
      </c>
      <c r="BL662" s="9" t="s">
        <v>168</v>
      </c>
      <c r="BM662" s="105" t="s">
        <v>842</v>
      </c>
    </row>
    <row r="663" spans="2:65" s="1" customFormat="1" ht="19.5" x14ac:dyDescent="0.2">
      <c r="B663" s="18"/>
      <c r="D663" s="107" t="s">
        <v>93</v>
      </c>
      <c r="F663" s="108" t="s">
        <v>841</v>
      </c>
      <c r="I663" s="38"/>
      <c r="L663" s="18"/>
      <c r="M663" s="109"/>
      <c r="N663" s="26"/>
      <c r="O663" s="26"/>
      <c r="P663" s="26"/>
      <c r="Q663" s="26"/>
      <c r="R663" s="26"/>
      <c r="S663" s="26"/>
      <c r="T663" s="27"/>
      <c r="AT663" s="9" t="s">
        <v>93</v>
      </c>
      <c r="AU663" s="9" t="s">
        <v>44</v>
      </c>
    </row>
    <row r="664" spans="2:65" s="1" customFormat="1" ht="292.5" x14ac:dyDescent="0.2">
      <c r="B664" s="18"/>
      <c r="D664" s="107" t="s">
        <v>223</v>
      </c>
      <c r="F664" s="128" t="s">
        <v>790</v>
      </c>
      <c r="I664" s="38"/>
      <c r="L664" s="18"/>
      <c r="M664" s="109"/>
      <c r="N664" s="26"/>
      <c r="O664" s="26"/>
      <c r="P664" s="26"/>
      <c r="Q664" s="26"/>
      <c r="R664" s="26"/>
      <c r="S664" s="26"/>
      <c r="T664" s="27"/>
      <c r="AT664" s="9" t="s">
        <v>223</v>
      </c>
      <c r="AU664" s="9" t="s">
        <v>44</v>
      </c>
    </row>
    <row r="665" spans="2:65" s="7" customFormat="1" x14ac:dyDescent="0.2">
      <c r="B665" s="110"/>
      <c r="D665" s="107" t="s">
        <v>95</v>
      </c>
      <c r="E665" s="111" t="s">
        <v>0</v>
      </c>
      <c r="F665" s="112" t="s">
        <v>843</v>
      </c>
      <c r="H665" s="113">
        <v>1</v>
      </c>
      <c r="I665" s="114"/>
      <c r="L665" s="110"/>
      <c r="M665" s="115"/>
      <c r="N665" s="116"/>
      <c r="O665" s="116"/>
      <c r="P665" s="116"/>
      <c r="Q665" s="116"/>
      <c r="R665" s="116"/>
      <c r="S665" s="116"/>
      <c r="T665" s="117"/>
      <c r="AT665" s="111" t="s">
        <v>95</v>
      </c>
      <c r="AU665" s="111" t="s">
        <v>44</v>
      </c>
      <c r="AV665" s="7" t="s">
        <v>44</v>
      </c>
      <c r="AW665" s="7" t="s">
        <v>20</v>
      </c>
      <c r="AX665" s="7" t="s">
        <v>41</v>
      </c>
      <c r="AY665" s="111" t="s">
        <v>84</v>
      </c>
    </row>
    <row r="666" spans="2:65" s="1" customFormat="1" ht="36" customHeight="1" x14ac:dyDescent="0.2">
      <c r="B666" s="93"/>
      <c r="C666" s="94" t="s">
        <v>844</v>
      </c>
      <c r="D666" s="94" t="s">
        <v>86</v>
      </c>
      <c r="E666" s="95" t="s">
        <v>435</v>
      </c>
      <c r="F666" s="96" t="s">
        <v>845</v>
      </c>
      <c r="G666" s="97" t="s">
        <v>163</v>
      </c>
      <c r="H666" s="98">
        <v>1</v>
      </c>
      <c r="I666" s="99"/>
      <c r="J666" s="100">
        <f>ROUND(I666*H666,2)</f>
        <v>0</v>
      </c>
      <c r="K666" s="96" t="s">
        <v>0</v>
      </c>
      <c r="L666" s="18"/>
      <c r="M666" s="101" t="s">
        <v>0</v>
      </c>
      <c r="N666" s="102" t="s">
        <v>28</v>
      </c>
      <c r="O666" s="26"/>
      <c r="P666" s="103">
        <f>O666*H666</f>
        <v>0</v>
      </c>
      <c r="Q666" s="103">
        <v>0</v>
      </c>
      <c r="R666" s="103">
        <f>Q666*H666</f>
        <v>0</v>
      </c>
      <c r="S666" s="103">
        <v>0</v>
      </c>
      <c r="T666" s="104">
        <f>S666*H666</f>
        <v>0</v>
      </c>
      <c r="AR666" s="105" t="s">
        <v>168</v>
      </c>
      <c r="AT666" s="105" t="s">
        <v>86</v>
      </c>
      <c r="AU666" s="105" t="s">
        <v>44</v>
      </c>
      <c r="AY666" s="9" t="s">
        <v>84</v>
      </c>
      <c r="BE666" s="106">
        <f>IF(N666="základní",J666,0)</f>
        <v>0</v>
      </c>
      <c r="BF666" s="106">
        <f>IF(N666="snížená",J666,0)</f>
        <v>0</v>
      </c>
      <c r="BG666" s="106">
        <f>IF(N666="zákl. přenesená",J666,0)</f>
        <v>0</v>
      </c>
      <c r="BH666" s="106">
        <f>IF(N666="sníž. přenesená",J666,0)</f>
        <v>0</v>
      </c>
      <c r="BI666" s="106">
        <f>IF(N666="nulová",J666,0)</f>
        <v>0</v>
      </c>
      <c r="BJ666" s="9" t="s">
        <v>42</v>
      </c>
      <c r="BK666" s="106">
        <f>ROUND(I666*H666,2)</f>
        <v>0</v>
      </c>
      <c r="BL666" s="9" t="s">
        <v>168</v>
      </c>
      <c r="BM666" s="105" t="s">
        <v>846</v>
      </c>
    </row>
    <row r="667" spans="2:65" s="1" customFormat="1" ht="19.5" x14ac:dyDescent="0.2">
      <c r="B667" s="18"/>
      <c r="D667" s="107" t="s">
        <v>93</v>
      </c>
      <c r="F667" s="108" t="s">
        <v>845</v>
      </c>
      <c r="I667" s="38"/>
      <c r="L667" s="18"/>
      <c r="M667" s="109"/>
      <c r="N667" s="26"/>
      <c r="O667" s="26"/>
      <c r="P667" s="26"/>
      <c r="Q667" s="26"/>
      <c r="R667" s="26"/>
      <c r="S667" s="26"/>
      <c r="T667" s="27"/>
      <c r="AT667" s="9" t="s">
        <v>93</v>
      </c>
      <c r="AU667" s="9" t="s">
        <v>44</v>
      </c>
    </row>
    <row r="668" spans="2:65" s="1" customFormat="1" ht="292.5" x14ac:dyDescent="0.2">
      <c r="B668" s="18"/>
      <c r="D668" s="107" t="s">
        <v>223</v>
      </c>
      <c r="F668" s="128" t="s">
        <v>790</v>
      </c>
      <c r="I668" s="38"/>
      <c r="L668" s="18"/>
      <c r="M668" s="109"/>
      <c r="N668" s="26"/>
      <c r="O668" s="26"/>
      <c r="P668" s="26"/>
      <c r="Q668" s="26"/>
      <c r="R668" s="26"/>
      <c r="S668" s="26"/>
      <c r="T668" s="27"/>
      <c r="AT668" s="9" t="s">
        <v>223</v>
      </c>
      <c r="AU668" s="9" t="s">
        <v>44</v>
      </c>
    </row>
    <row r="669" spans="2:65" s="7" customFormat="1" x14ac:dyDescent="0.2">
      <c r="B669" s="110"/>
      <c r="D669" s="107" t="s">
        <v>95</v>
      </c>
      <c r="E669" s="111" t="s">
        <v>0</v>
      </c>
      <c r="F669" s="112" t="s">
        <v>847</v>
      </c>
      <c r="H669" s="113">
        <v>1</v>
      </c>
      <c r="I669" s="114"/>
      <c r="L669" s="110"/>
      <c r="M669" s="115"/>
      <c r="N669" s="116"/>
      <c r="O669" s="116"/>
      <c r="P669" s="116"/>
      <c r="Q669" s="116"/>
      <c r="R669" s="116"/>
      <c r="S669" s="116"/>
      <c r="T669" s="117"/>
      <c r="AT669" s="111" t="s">
        <v>95</v>
      </c>
      <c r="AU669" s="111" t="s">
        <v>44</v>
      </c>
      <c r="AV669" s="7" t="s">
        <v>44</v>
      </c>
      <c r="AW669" s="7" t="s">
        <v>20</v>
      </c>
      <c r="AX669" s="7" t="s">
        <v>41</v>
      </c>
      <c r="AY669" s="111" t="s">
        <v>84</v>
      </c>
    </row>
    <row r="670" spans="2:65" s="1" customFormat="1" ht="36" customHeight="1" x14ac:dyDescent="0.2">
      <c r="B670" s="93"/>
      <c r="C670" s="94" t="s">
        <v>848</v>
      </c>
      <c r="D670" s="94" t="s">
        <v>86</v>
      </c>
      <c r="E670" s="95" t="s">
        <v>439</v>
      </c>
      <c r="F670" s="96" t="s">
        <v>849</v>
      </c>
      <c r="G670" s="97" t="s">
        <v>163</v>
      </c>
      <c r="H670" s="98">
        <v>1</v>
      </c>
      <c r="I670" s="99"/>
      <c r="J670" s="100">
        <f>ROUND(I670*H670,2)</f>
        <v>0</v>
      </c>
      <c r="K670" s="96" t="s">
        <v>0</v>
      </c>
      <c r="L670" s="18"/>
      <c r="M670" s="101" t="s">
        <v>0</v>
      </c>
      <c r="N670" s="102" t="s">
        <v>28</v>
      </c>
      <c r="O670" s="26"/>
      <c r="P670" s="103">
        <f>O670*H670</f>
        <v>0</v>
      </c>
      <c r="Q670" s="103">
        <v>0</v>
      </c>
      <c r="R670" s="103">
        <f>Q670*H670</f>
        <v>0</v>
      </c>
      <c r="S670" s="103">
        <v>0</v>
      </c>
      <c r="T670" s="104">
        <f>S670*H670</f>
        <v>0</v>
      </c>
      <c r="AR670" s="105" t="s">
        <v>168</v>
      </c>
      <c r="AT670" s="105" t="s">
        <v>86</v>
      </c>
      <c r="AU670" s="105" t="s">
        <v>44</v>
      </c>
      <c r="AY670" s="9" t="s">
        <v>84</v>
      </c>
      <c r="BE670" s="106">
        <f>IF(N670="základní",J670,0)</f>
        <v>0</v>
      </c>
      <c r="BF670" s="106">
        <f>IF(N670="snížená",J670,0)</f>
        <v>0</v>
      </c>
      <c r="BG670" s="106">
        <f>IF(N670="zákl. přenesená",J670,0)</f>
        <v>0</v>
      </c>
      <c r="BH670" s="106">
        <f>IF(N670="sníž. přenesená",J670,0)</f>
        <v>0</v>
      </c>
      <c r="BI670" s="106">
        <f>IF(N670="nulová",J670,0)</f>
        <v>0</v>
      </c>
      <c r="BJ670" s="9" t="s">
        <v>42</v>
      </c>
      <c r="BK670" s="106">
        <f>ROUND(I670*H670,2)</f>
        <v>0</v>
      </c>
      <c r="BL670" s="9" t="s">
        <v>168</v>
      </c>
      <c r="BM670" s="105" t="s">
        <v>850</v>
      </c>
    </row>
    <row r="671" spans="2:65" s="1" customFormat="1" ht="19.5" x14ac:dyDescent="0.2">
      <c r="B671" s="18"/>
      <c r="D671" s="107" t="s">
        <v>93</v>
      </c>
      <c r="F671" s="108" t="s">
        <v>849</v>
      </c>
      <c r="I671" s="38"/>
      <c r="L671" s="18"/>
      <c r="M671" s="109"/>
      <c r="N671" s="26"/>
      <c r="O671" s="26"/>
      <c r="P671" s="26"/>
      <c r="Q671" s="26"/>
      <c r="R671" s="26"/>
      <c r="S671" s="26"/>
      <c r="T671" s="27"/>
      <c r="AT671" s="9" t="s">
        <v>93</v>
      </c>
      <c r="AU671" s="9" t="s">
        <v>44</v>
      </c>
    </row>
    <row r="672" spans="2:65" s="1" customFormat="1" ht="292.5" x14ac:dyDescent="0.2">
      <c r="B672" s="18"/>
      <c r="D672" s="107" t="s">
        <v>223</v>
      </c>
      <c r="F672" s="128" t="s">
        <v>790</v>
      </c>
      <c r="I672" s="38"/>
      <c r="L672" s="18"/>
      <c r="M672" s="109"/>
      <c r="N672" s="26"/>
      <c r="O672" s="26"/>
      <c r="P672" s="26"/>
      <c r="Q672" s="26"/>
      <c r="R672" s="26"/>
      <c r="S672" s="26"/>
      <c r="T672" s="27"/>
      <c r="AT672" s="9" t="s">
        <v>223</v>
      </c>
      <c r="AU672" s="9" t="s">
        <v>44</v>
      </c>
    </row>
    <row r="673" spans="2:65" s="7" customFormat="1" x14ac:dyDescent="0.2">
      <c r="B673" s="110"/>
      <c r="D673" s="107" t="s">
        <v>95</v>
      </c>
      <c r="E673" s="111" t="s">
        <v>0</v>
      </c>
      <c r="F673" s="112" t="s">
        <v>851</v>
      </c>
      <c r="H673" s="113">
        <v>1</v>
      </c>
      <c r="I673" s="114"/>
      <c r="L673" s="110"/>
      <c r="M673" s="115"/>
      <c r="N673" s="116"/>
      <c r="O673" s="116"/>
      <c r="P673" s="116"/>
      <c r="Q673" s="116"/>
      <c r="R673" s="116"/>
      <c r="S673" s="116"/>
      <c r="T673" s="117"/>
      <c r="AT673" s="111" t="s">
        <v>95</v>
      </c>
      <c r="AU673" s="111" t="s">
        <v>44</v>
      </c>
      <c r="AV673" s="7" t="s">
        <v>44</v>
      </c>
      <c r="AW673" s="7" t="s">
        <v>20</v>
      </c>
      <c r="AX673" s="7" t="s">
        <v>41</v>
      </c>
      <c r="AY673" s="111" t="s">
        <v>84</v>
      </c>
    </row>
    <row r="674" spans="2:65" s="1" customFormat="1" ht="36" customHeight="1" x14ac:dyDescent="0.2">
      <c r="B674" s="93"/>
      <c r="C674" s="94" t="s">
        <v>852</v>
      </c>
      <c r="D674" s="94" t="s">
        <v>86</v>
      </c>
      <c r="E674" s="95" t="s">
        <v>443</v>
      </c>
      <c r="F674" s="96" t="s">
        <v>853</v>
      </c>
      <c r="G674" s="97" t="s">
        <v>163</v>
      </c>
      <c r="H674" s="98">
        <v>1</v>
      </c>
      <c r="I674" s="99"/>
      <c r="J674" s="100">
        <f>ROUND(I674*H674,2)</f>
        <v>0</v>
      </c>
      <c r="K674" s="96" t="s">
        <v>0</v>
      </c>
      <c r="L674" s="18"/>
      <c r="M674" s="101" t="s">
        <v>0</v>
      </c>
      <c r="N674" s="102" t="s">
        <v>28</v>
      </c>
      <c r="O674" s="26"/>
      <c r="P674" s="103">
        <f>O674*H674</f>
        <v>0</v>
      </c>
      <c r="Q674" s="103">
        <v>0</v>
      </c>
      <c r="R674" s="103">
        <f>Q674*H674</f>
        <v>0</v>
      </c>
      <c r="S674" s="103">
        <v>0</v>
      </c>
      <c r="T674" s="104">
        <f>S674*H674</f>
        <v>0</v>
      </c>
      <c r="AR674" s="105" t="s">
        <v>168</v>
      </c>
      <c r="AT674" s="105" t="s">
        <v>86</v>
      </c>
      <c r="AU674" s="105" t="s">
        <v>44</v>
      </c>
      <c r="AY674" s="9" t="s">
        <v>84</v>
      </c>
      <c r="BE674" s="106">
        <f>IF(N674="základní",J674,0)</f>
        <v>0</v>
      </c>
      <c r="BF674" s="106">
        <f>IF(N674="snížená",J674,0)</f>
        <v>0</v>
      </c>
      <c r="BG674" s="106">
        <f>IF(N674="zákl. přenesená",J674,0)</f>
        <v>0</v>
      </c>
      <c r="BH674" s="106">
        <f>IF(N674="sníž. přenesená",J674,0)</f>
        <v>0</v>
      </c>
      <c r="BI674" s="106">
        <f>IF(N674="nulová",J674,0)</f>
        <v>0</v>
      </c>
      <c r="BJ674" s="9" t="s">
        <v>42</v>
      </c>
      <c r="BK674" s="106">
        <f>ROUND(I674*H674,2)</f>
        <v>0</v>
      </c>
      <c r="BL674" s="9" t="s">
        <v>168</v>
      </c>
      <c r="BM674" s="105" t="s">
        <v>854</v>
      </c>
    </row>
    <row r="675" spans="2:65" s="1" customFormat="1" ht="19.5" x14ac:dyDescent="0.2">
      <c r="B675" s="18"/>
      <c r="D675" s="107" t="s">
        <v>93</v>
      </c>
      <c r="F675" s="108" t="s">
        <v>853</v>
      </c>
      <c r="I675" s="38"/>
      <c r="L675" s="18"/>
      <c r="M675" s="109"/>
      <c r="N675" s="26"/>
      <c r="O675" s="26"/>
      <c r="P675" s="26"/>
      <c r="Q675" s="26"/>
      <c r="R675" s="26"/>
      <c r="S675" s="26"/>
      <c r="T675" s="27"/>
      <c r="AT675" s="9" t="s">
        <v>93</v>
      </c>
      <c r="AU675" s="9" t="s">
        <v>44</v>
      </c>
    </row>
    <row r="676" spans="2:65" s="1" customFormat="1" ht="292.5" x14ac:dyDescent="0.2">
      <c r="B676" s="18"/>
      <c r="D676" s="107" t="s">
        <v>223</v>
      </c>
      <c r="F676" s="128" t="s">
        <v>790</v>
      </c>
      <c r="I676" s="38"/>
      <c r="L676" s="18"/>
      <c r="M676" s="109"/>
      <c r="N676" s="26"/>
      <c r="O676" s="26"/>
      <c r="P676" s="26"/>
      <c r="Q676" s="26"/>
      <c r="R676" s="26"/>
      <c r="S676" s="26"/>
      <c r="T676" s="27"/>
      <c r="AT676" s="9" t="s">
        <v>223</v>
      </c>
      <c r="AU676" s="9" t="s">
        <v>44</v>
      </c>
    </row>
    <row r="677" spans="2:65" s="7" customFormat="1" x14ac:dyDescent="0.2">
      <c r="B677" s="110"/>
      <c r="D677" s="107" t="s">
        <v>95</v>
      </c>
      <c r="E677" s="111" t="s">
        <v>0</v>
      </c>
      <c r="F677" s="112" t="s">
        <v>855</v>
      </c>
      <c r="H677" s="113">
        <v>1</v>
      </c>
      <c r="I677" s="114"/>
      <c r="L677" s="110"/>
      <c r="M677" s="115"/>
      <c r="N677" s="116"/>
      <c r="O677" s="116"/>
      <c r="P677" s="116"/>
      <c r="Q677" s="116"/>
      <c r="R677" s="116"/>
      <c r="S677" s="116"/>
      <c r="T677" s="117"/>
      <c r="AT677" s="111" t="s">
        <v>95</v>
      </c>
      <c r="AU677" s="111" t="s">
        <v>44</v>
      </c>
      <c r="AV677" s="7" t="s">
        <v>44</v>
      </c>
      <c r="AW677" s="7" t="s">
        <v>20</v>
      </c>
      <c r="AX677" s="7" t="s">
        <v>41</v>
      </c>
      <c r="AY677" s="111" t="s">
        <v>84</v>
      </c>
    </row>
    <row r="678" spans="2:65" s="1" customFormat="1" ht="36" customHeight="1" x14ac:dyDescent="0.2">
      <c r="B678" s="93"/>
      <c r="C678" s="94" t="s">
        <v>856</v>
      </c>
      <c r="D678" s="94" t="s">
        <v>86</v>
      </c>
      <c r="E678" s="95" t="s">
        <v>448</v>
      </c>
      <c r="F678" s="96" t="s">
        <v>857</v>
      </c>
      <c r="G678" s="97" t="s">
        <v>163</v>
      </c>
      <c r="H678" s="98">
        <v>1</v>
      </c>
      <c r="I678" s="99"/>
      <c r="J678" s="100">
        <f>ROUND(I678*H678,2)</f>
        <v>0</v>
      </c>
      <c r="K678" s="96" t="s">
        <v>0</v>
      </c>
      <c r="L678" s="18"/>
      <c r="M678" s="101" t="s">
        <v>0</v>
      </c>
      <c r="N678" s="102" t="s">
        <v>28</v>
      </c>
      <c r="O678" s="26"/>
      <c r="P678" s="103">
        <f>O678*H678</f>
        <v>0</v>
      </c>
      <c r="Q678" s="103">
        <v>0</v>
      </c>
      <c r="R678" s="103">
        <f>Q678*H678</f>
        <v>0</v>
      </c>
      <c r="S678" s="103">
        <v>0</v>
      </c>
      <c r="T678" s="104">
        <f>S678*H678</f>
        <v>0</v>
      </c>
      <c r="AR678" s="105" t="s">
        <v>168</v>
      </c>
      <c r="AT678" s="105" t="s">
        <v>86</v>
      </c>
      <c r="AU678" s="105" t="s">
        <v>44</v>
      </c>
      <c r="AY678" s="9" t="s">
        <v>84</v>
      </c>
      <c r="BE678" s="106">
        <f>IF(N678="základní",J678,0)</f>
        <v>0</v>
      </c>
      <c r="BF678" s="106">
        <f>IF(N678="snížená",J678,0)</f>
        <v>0</v>
      </c>
      <c r="BG678" s="106">
        <f>IF(N678="zákl. přenesená",J678,0)</f>
        <v>0</v>
      </c>
      <c r="BH678" s="106">
        <f>IF(N678="sníž. přenesená",J678,0)</f>
        <v>0</v>
      </c>
      <c r="BI678" s="106">
        <f>IF(N678="nulová",J678,0)</f>
        <v>0</v>
      </c>
      <c r="BJ678" s="9" t="s">
        <v>42</v>
      </c>
      <c r="BK678" s="106">
        <f>ROUND(I678*H678,2)</f>
        <v>0</v>
      </c>
      <c r="BL678" s="9" t="s">
        <v>168</v>
      </c>
      <c r="BM678" s="105" t="s">
        <v>858</v>
      </c>
    </row>
    <row r="679" spans="2:65" s="1" customFormat="1" ht="19.5" x14ac:dyDescent="0.2">
      <c r="B679" s="18"/>
      <c r="D679" s="107" t="s">
        <v>93</v>
      </c>
      <c r="F679" s="108" t="s">
        <v>857</v>
      </c>
      <c r="I679" s="38"/>
      <c r="L679" s="18"/>
      <c r="M679" s="109"/>
      <c r="N679" s="26"/>
      <c r="O679" s="26"/>
      <c r="P679" s="26"/>
      <c r="Q679" s="26"/>
      <c r="R679" s="26"/>
      <c r="S679" s="26"/>
      <c r="T679" s="27"/>
      <c r="AT679" s="9" t="s">
        <v>93</v>
      </c>
      <c r="AU679" s="9" t="s">
        <v>44</v>
      </c>
    </row>
    <row r="680" spans="2:65" s="1" customFormat="1" ht="292.5" x14ac:dyDescent="0.2">
      <c r="B680" s="18"/>
      <c r="D680" s="107" t="s">
        <v>223</v>
      </c>
      <c r="F680" s="128" t="s">
        <v>790</v>
      </c>
      <c r="I680" s="38"/>
      <c r="L680" s="18"/>
      <c r="M680" s="109"/>
      <c r="N680" s="26"/>
      <c r="O680" s="26"/>
      <c r="P680" s="26"/>
      <c r="Q680" s="26"/>
      <c r="R680" s="26"/>
      <c r="S680" s="26"/>
      <c r="T680" s="27"/>
      <c r="AT680" s="9" t="s">
        <v>223</v>
      </c>
      <c r="AU680" s="9" t="s">
        <v>44</v>
      </c>
    </row>
    <row r="681" spans="2:65" s="7" customFormat="1" x14ac:dyDescent="0.2">
      <c r="B681" s="110"/>
      <c r="D681" s="107" t="s">
        <v>95</v>
      </c>
      <c r="E681" s="111" t="s">
        <v>0</v>
      </c>
      <c r="F681" s="112" t="s">
        <v>859</v>
      </c>
      <c r="H681" s="113">
        <v>1</v>
      </c>
      <c r="I681" s="114"/>
      <c r="L681" s="110"/>
      <c r="M681" s="115"/>
      <c r="N681" s="116"/>
      <c r="O681" s="116"/>
      <c r="P681" s="116"/>
      <c r="Q681" s="116"/>
      <c r="R681" s="116"/>
      <c r="S681" s="116"/>
      <c r="T681" s="117"/>
      <c r="AT681" s="111" t="s">
        <v>95</v>
      </c>
      <c r="AU681" s="111" t="s">
        <v>44</v>
      </c>
      <c r="AV681" s="7" t="s">
        <v>44</v>
      </c>
      <c r="AW681" s="7" t="s">
        <v>20</v>
      </c>
      <c r="AX681" s="7" t="s">
        <v>41</v>
      </c>
      <c r="AY681" s="111" t="s">
        <v>84</v>
      </c>
    </row>
    <row r="682" spans="2:65" s="1" customFormat="1" ht="36" customHeight="1" x14ac:dyDescent="0.2">
      <c r="B682" s="93"/>
      <c r="C682" s="94" t="s">
        <v>860</v>
      </c>
      <c r="D682" s="94" t="s">
        <v>86</v>
      </c>
      <c r="E682" s="95" t="s">
        <v>454</v>
      </c>
      <c r="F682" s="96" t="s">
        <v>861</v>
      </c>
      <c r="G682" s="97" t="s">
        <v>163</v>
      </c>
      <c r="H682" s="98">
        <v>1</v>
      </c>
      <c r="I682" s="99"/>
      <c r="J682" s="100">
        <f>ROUND(I682*H682,2)</f>
        <v>0</v>
      </c>
      <c r="K682" s="96" t="s">
        <v>0</v>
      </c>
      <c r="L682" s="18"/>
      <c r="M682" s="101" t="s">
        <v>0</v>
      </c>
      <c r="N682" s="102" t="s">
        <v>28</v>
      </c>
      <c r="O682" s="26"/>
      <c r="P682" s="103">
        <f>O682*H682</f>
        <v>0</v>
      </c>
      <c r="Q682" s="103">
        <v>0</v>
      </c>
      <c r="R682" s="103">
        <f>Q682*H682</f>
        <v>0</v>
      </c>
      <c r="S682" s="103">
        <v>0</v>
      </c>
      <c r="T682" s="104">
        <f>S682*H682</f>
        <v>0</v>
      </c>
      <c r="AR682" s="105" t="s">
        <v>168</v>
      </c>
      <c r="AT682" s="105" t="s">
        <v>86</v>
      </c>
      <c r="AU682" s="105" t="s">
        <v>44</v>
      </c>
      <c r="AY682" s="9" t="s">
        <v>84</v>
      </c>
      <c r="BE682" s="106">
        <f>IF(N682="základní",J682,0)</f>
        <v>0</v>
      </c>
      <c r="BF682" s="106">
        <f>IF(N682="snížená",J682,0)</f>
        <v>0</v>
      </c>
      <c r="BG682" s="106">
        <f>IF(N682="zákl. přenesená",J682,0)</f>
        <v>0</v>
      </c>
      <c r="BH682" s="106">
        <f>IF(N682="sníž. přenesená",J682,0)</f>
        <v>0</v>
      </c>
      <c r="BI682" s="106">
        <f>IF(N682="nulová",J682,0)</f>
        <v>0</v>
      </c>
      <c r="BJ682" s="9" t="s">
        <v>42</v>
      </c>
      <c r="BK682" s="106">
        <f>ROUND(I682*H682,2)</f>
        <v>0</v>
      </c>
      <c r="BL682" s="9" t="s">
        <v>168</v>
      </c>
      <c r="BM682" s="105" t="s">
        <v>862</v>
      </c>
    </row>
    <row r="683" spans="2:65" s="1" customFormat="1" ht="19.5" x14ac:dyDescent="0.2">
      <c r="B683" s="18"/>
      <c r="D683" s="107" t="s">
        <v>93</v>
      </c>
      <c r="F683" s="108" t="s">
        <v>861</v>
      </c>
      <c r="I683" s="38"/>
      <c r="L683" s="18"/>
      <c r="M683" s="109"/>
      <c r="N683" s="26"/>
      <c r="O683" s="26"/>
      <c r="P683" s="26"/>
      <c r="Q683" s="26"/>
      <c r="R683" s="26"/>
      <c r="S683" s="26"/>
      <c r="T683" s="27"/>
      <c r="AT683" s="9" t="s">
        <v>93</v>
      </c>
      <c r="AU683" s="9" t="s">
        <v>44</v>
      </c>
    </row>
    <row r="684" spans="2:65" s="1" customFormat="1" ht="292.5" x14ac:dyDescent="0.2">
      <c r="B684" s="18"/>
      <c r="D684" s="107" t="s">
        <v>223</v>
      </c>
      <c r="F684" s="128" t="s">
        <v>790</v>
      </c>
      <c r="I684" s="38"/>
      <c r="L684" s="18"/>
      <c r="M684" s="109"/>
      <c r="N684" s="26"/>
      <c r="O684" s="26"/>
      <c r="P684" s="26"/>
      <c r="Q684" s="26"/>
      <c r="R684" s="26"/>
      <c r="S684" s="26"/>
      <c r="T684" s="27"/>
      <c r="AT684" s="9" t="s">
        <v>223</v>
      </c>
      <c r="AU684" s="9" t="s">
        <v>44</v>
      </c>
    </row>
    <row r="685" spans="2:65" s="7" customFormat="1" x14ac:dyDescent="0.2">
      <c r="B685" s="110"/>
      <c r="D685" s="107" t="s">
        <v>95</v>
      </c>
      <c r="E685" s="111" t="s">
        <v>0</v>
      </c>
      <c r="F685" s="112" t="s">
        <v>863</v>
      </c>
      <c r="H685" s="113">
        <v>1</v>
      </c>
      <c r="I685" s="114"/>
      <c r="L685" s="110"/>
      <c r="M685" s="115"/>
      <c r="N685" s="116"/>
      <c r="O685" s="116"/>
      <c r="P685" s="116"/>
      <c r="Q685" s="116"/>
      <c r="R685" s="116"/>
      <c r="S685" s="116"/>
      <c r="T685" s="117"/>
      <c r="AT685" s="111" t="s">
        <v>95</v>
      </c>
      <c r="AU685" s="111" t="s">
        <v>44</v>
      </c>
      <c r="AV685" s="7" t="s">
        <v>44</v>
      </c>
      <c r="AW685" s="7" t="s">
        <v>20</v>
      </c>
      <c r="AX685" s="7" t="s">
        <v>41</v>
      </c>
      <c r="AY685" s="111" t="s">
        <v>84</v>
      </c>
    </row>
    <row r="686" spans="2:65" s="1" customFormat="1" ht="36" customHeight="1" x14ac:dyDescent="0.2">
      <c r="B686" s="93"/>
      <c r="C686" s="94" t="s">
        <v>864</v>
      </c>
      <c r="D686" s="94" t="s">
        <v>86</v>
      </c>
      <c r="E686" s="95" t="s">
        <v>464</v>
      </c>
      <c r="F686" s="96" t="s">
        <v>865</v>
      </c>
      <c r="G686" s="97" t="s">
        <v>163</v>
      </c>
      <c r="H686" s="98">
        <v>1</v>
      </c>
      <c r="I686" s="99"/>
      <c r="J686" s="100">
        <f>ROUND(I686*H686,2)</f>
        <v>0</v>
      </c>
      <c r="K686" s="96" t="s">
        <v>0</v>
      </c>
      <c r="L686" s="18"/>
      <c r="M686" s="101" t="s">
        <v>0</v>
      </c>
      <c r="N686" s="102" t="s">
        <v>28</v>
      </c>
      <c r="O686" s="26"/>
      <c r="P686" s="103">
        <f>O686*H686</f>
        <v>0</v>
      </c>
      <c r="Q686" s="103">
        <v>0</v>
      </c>
      <c r="R686" s="103">
        <f>Q686*H686</f>
        <v>0</v>
      </c>
      <c r="S686" s="103">
        <v>0</v>
      </c>
      <c r="T686" s="104">
        <f>S686*H686</f>
        <v>0</v>
      </c>
      <c r="AR686" s="105" t="s">
        <v>168</v>
      </c>
      <c r="AT686" s="105" t="s">
        <v>86</v>
      </c>
      <c r="AU686" s="105" t="s">
        <v>44</v>
      </c>
      <c r="AY686" s="9" t="s">
        <v>84</v>
      </c>
      <c r="BE686" s="106">
        <f>IF(N686="základní",J686,0)</f>
        <v>0</v>
      </c>
      <c r="BF686" s="106">
        <f>IF(N686="snížená",J686,0)</f>
        <v>0</v>
      </c>
      <c r="BG686" s="106">
        <f>IF(N686="zákl. přenesená",J686,0)</f>
        <v>0</v>
      </c>
      <c r="BH686" s="106">
        <f>IF(N686="sníž. přenesená",J686,0)</f>
        <v>0</v>
      </c>
      <c r="BI686" s="106">
        <f>IF(N686="nulová",J686,0)</f>
        <v>0</v>
      </c>
      <c r="BJ686" s="9" t="s">
        <v>42</v>
      </c>
      <c r="BK686" s="106">
        <f>ROUND(I686*H686,2)</f>
        <v>0</v>
      </c>
      <c r="BL686" s="9" t="s">
        <v>168</v>
      </c>
      <c r="BM686" s="105" t="s">
        <v>866</v>
      </c>
    </row>
    <row r="687" spans="2:65" s="1" customFormat="1" ht="19.5" x14ac:dyDescent="0.2">
      <c r="B687" s="18"/>
      <c r="D687" s="107" t="s">
        <v>93</v>
      </c>
      <c r="F687" s="108" t="s">
        <v>865</v>
      </c>
      <c r="I687" s="38"/>
      <c r="L687" s="18"/>
      <c r="M687" s="109"/>
      <c r="N687" s="26"/>
      <c r="O687" s="26"/>
      <c r="P687" s="26"/>
      <c r="Q687" s="26"/>
      <c r="R687" s="26"/>
      <c r="S687" s="26"/>
      <c r="T687" s="27"/>
      <c r="AT687" s="9" t="s">
        <v>93</v>
      </c>
      <c r="AU687" s="9" t="s">
        <v>44</v>
      </c>
    </row>
    <row r="688" spans="2:65" s="1" customFormat="1" ht="292.5" x14ac:dyDescent="0.2">
      <c r="B688" s="18"/>
      <c r="D688" s="107" t="s">
        <v>223</v>
      </c>
      <c r="F688" s="128" t="s">
        <v>790</v>
      </c>
      <c r="I688" s="38"/>
      <c r="L688" s="18"/>
      <c r="M688" s="109"/>
      <c r="N688" s="26"/>
      <c r="O688" s="26"/>
      <c r="P688" s="26"/>
      <c r="Q688" s="26"/>
      <c r="R688" s="26"/>
      <c r="S688" s="26"/>
      <c r="T688" s="27"/>
      <c r="AT688" s="9" t="s">
        <v>223</v>
      </c>
      <c r="AU688" s="9" t="s">
        <v>44</v>
      </c>
    </row>
    <row r="689" spans="2:65" s="7" customFormat="1" x14ac:dyDescent="0.2">
      <c r="B689" s="110"/>
      <c r="D689" s="107" t="s">
        <v>95</v>
      </c>
      <c r="E689" s="111" t="s">
        <v>0</v>
      </c>
      <c r="F689" s="112" t="s">
        <v>867</v>
      </c>
      <c r="H689" s="113">
        <v>1</v>
      </c>
      <c r="I689" s="114"/>
      <c r="L689" s="110"/>
      <c r="M689" s="115"/>
      <c r="N689" s="116"/>
      <c r="O689" s="116"/>
      <c r="P689" s="116"/>
      <c r="Q689" s="116"/>
      <c r="R689" s="116"/>
      <c r="S689" s="116"/>
      <c r="T689" s="117"/>
      <c r="AT689" s="111" t="s">
        <v>95</v>
      </c>
      <c r="AU689" s="111" t="s">
        <v>44</v>
      </c>
      <c r="AV689" s="7" t="s">
        <v>44</v>
      </c>
      <c r="AW689" s="7" t="s">
        <v>20</v>
      </c>
      <c r="AX689" s="7" t="s">
        <v>41</v>
      </c>
      <c r="AY689" s="111" t="s">
        <v>84</v>
      </c>
    </row>
    <row r="690" spans="2:65" s="1" customFormat="1" ht="36" customHeight="1" x14ac:dyDescent="0.2">
      <c r="B690" s="93"/>
      <c r="C690" s="94" t="s">
        <v>868</v>
      </c>
      <c r="D690" s="94" t="s">
        <v>86</v>
      </c>
      <c r="E690" s="95" t="s">
        <v>469</v>
      </c>
      <c r="F690" s="96" t="s">
        <v>869</v>
      </c>
      <c r="G690" s="97" t="s">
        <v>163</v>
      </c>
      <c r="H690" s="98">
        <v>1</v>
      </c>
      <c r="I690" s="99"/>
      <c r="J690" s="100">
        <f>ROUND(I690*H690,2)</f>
        <v>0</v>
      </c>
      <c r="K690" s="96" t="s">
        <v>0</v>
      </c>
      <c r="L690" s="18"/>
      <c r="M690" s="101" t="s">
        <v>0</v>
      </c>
      <c r="N690" s="102" t="s">
        <v>28</v>
      </c>
      <c r="O690" s="26"/>
      <c r="P690" s="103">
        <f>O690*H690</f>
        <v>0</v>
      </c>
      <c r="Q690" s="103">
        <v>0</v>
      </c>
      <c r="R690" s="103">
        <f>Q690*H690</f>
        <v>0</v>
      </c>
      <c r="S690" s="103">
        <v>0</v>
      </c>
      <c r="T690" s="104">
        <f>S690*H690</f>
        <v>0</v>
      </c>
      <c r="AR690" s="105" t="s">
        <v>168</v>
      </c>
      <c r="AT690" s="105" t="s">
        <v>86</v>
      </c>
      <c r="AU690" s="105" t="s">
        <v>44</v>
      </c>
      <c r="AY690" s="9" t="s">
        <v>84</v>
      </c>
      <c r="BE690" s="106">
        <f>IF(N690="základní",J690,0)</f>
        <v>0</v>
      </c>
      <c r="BF690" s="106">
        <f>IF(N690="snížená",J690,0)</f>
        <v>0</v>
      </c>
      <c r="BG690" s="106">
        <f>IF(N690="zákl. přenesená",J690,0)</f>
        <v>0</v>
      </c>
      <c r="BH690" s="106">
        <f>IF(N690="sníž. přenesená",J690,0)</f>
        <v>0</v>
      </c>
      <c r="BI690" s="106">
        <f>IF(N690="nulová",J690,0)</f>
        <v>0</v>
      </c>
      <c r="BJ690" s="9" t="s">
        <v>42</v>
      </c>
      <c r="BK690" s="106">
        <f>ROUND(I690*H690,2)</f>
        <v>0</v>
      </c>
      <c r="BL690" s="9" t="s">
        <v>168</v>
      </c>
      <c r="BM690" s="105" t="s">
        <v>870</v>
      </c>
    </row>
    <row r="691" spans="2:65" s="1" customFormat="1" ht="19.5" x14ac:dyDescent="0.2">
      <c r="B691" s="18"/>
      <c r="D691" s="107" t="s">
        <v>93</v>
      </c>
      <c r="F691" s="108" t="s">
        <v>869</v>
      </c>
      <c r="I691" s="38"/>
      <c r="L691" s="18"/>
      <c r="M691" s="109"/>
      <c r="N691" s="26"/>
      <c r="O691" s="26"/>
      <c r="P691" s="26"/>
      <c r="Q691" s="26"/>
      <c r="R691" s="26"/>
      <c r="S691" s="26"/>
      <c r="T691" s="27"/>
      <c r="AT691" s="9" t="s">
        <v>93</v>
      </c>
      <c r="AU691" s="9" t="s">
        <v>44</v>
      </c>
    </row>
    <row r="692" spans="2:65" s="1" customFormat="1" ht="292.5" x14ac:dyDescent="0.2">
      <c r="B692" s="18"/>
      <c r="D692" s="107" t="s">
        <v>223</v>
      </c>
      <c r="F692" s="128" t="s">
        <v>790</v>
      </c>
      <c r="I692" s="38"/>
      <c r="L692" s="18"/>
      <c r="M692" s="109"/>
      <c r="N692" s="26"/>
      <c r="O692" s="26"/>
      <c r="P692" s="26"/>
      <c r="Q692" s="26"/>
      <c r="R692" s="26"/>
      <c r="S692" s="26"/>
      <c r="T692" s="27"/>
      <c r="AT692" s="9" t="s">
        <v>223</v>
      </c>
      <c r="AU692" s="9" t="s">
        <v>44</v>
      </c>
    </row>
    <row r="693" spans="2:65" s="7" customFormat="1" x14ac:dyDescent="0.2">
      <c r="B693" s="110"/>
      <c r="D693" s="107" t="s">
        <v>95</v>
      </c>
      <c r="E693" s="111" t="s">
        <v>0</v>
      </c>
      <c r="F693" s="112" t="s">
        <v>871</v>
      </c>
      <c r="H693" s="113">
        <v>1</v>
      </c>
      <c r="I693" s="114"/>
      <c r="L693" s="110"/>
      <c r="M693" s="115"/>
      <c r="N693" s="116"/>
      <c r="O693" s="116"/>
      <c r="P693" s="116"/>
      <c r="Q693" s="116"/>
      <c r="R693" s="116"/>
      <c r="S693" s="116"/>
      <c r="T693" s="117"/>
      <c r="AT693" s="111" t="s">
        <v>95</v>
      </c>
      <c r="AU693" s="111" t="s">
        <v>44</v>
      </c>
      <c r="AV693" s="7" t="s">
        <v>44</v>
      </c>
      <c r="AW693" s="7" t="s">
        <v>20</v>
      </c>
      <c r="AX693" s="7" t="s">
        <v>41</v>
      </c>
      <c r="AY693" s="111" t="s">
        <v>84</v>
      </c>
    </row>
    <row r="694" spans="2:65" s="1" customFormat="1" ht="36" customHeight="1" x14ac:dyDescent="0.2">
      <c r="B694" s="93"/>
      <c r="C694" s="94" t="s">
        <v>872</v>
      </c>
      <c r="D694" s="94" t="s">
        <v>86</v>
      </c>
      <c r="E694" s="95" t="s">
        <v>476</v>
      </c>
      <c r="F694" s="96" t="s">
        <v>873</v>
      </c>
      <c r="G694" s="97" t="s">
        <v>163</v>
      </c>
      <c r="H694" s="98">
        <v>1</v>
      </c>
      <c r="I694" s="99"/>
      <c r="J694" s="100">
        <f>ROUND(I694*H694,2)</f>
        <v>0</v>
      </c>
      <c r="K694" s="96" t="s">
        <v>0</v>
      </c>
      <c r="L694" s="18"/>
      <c r="M694" s="101" t="s">
        <v>0</v>
      </c>
      <c r="N694" s="102" t="s">
        <v>28</v>
      </c>
      <c r="O694" s="26"/>
      <c r="P694" s="103">
        <f>O694*H694</f>
        <v>0</v>
      </c>
      <c r="Q694" s="103">
        <v>0</v>
      </c>
      <c r="R694" s="103">
        <f>Q694*H694</f>
        <v>0</v>
      </c>
      <c r="S694" s="103">
        <v>0</v>
      </c>
      <c r="T694" s="104">
        <f>S694*H694</f>
        <v>0</v>
      </c>
      <c r="AR694" s="105" t="s">
        <v>168</v>
      </c>
      <c r="AT694" s="105" t="s">
        <v>86</v>
      </c>
      <c r="AU694" s="105" t="s">
        <v>44</v>
      </c>
      <c r="AY694" s="9" t="s">
        <v>84</v>
      </c>
      <c r="BE694" s="106">
        <f>IF(N694="základní",J694,0)</f>
        <v>0</v>
      </c>
      <c r="BF694" s="106">
        <f>IF(N694="snížená",J694,0)</f>
        <v>0</v>
      </c>
      <c r="BG694" s="106">
        <f>IF(N694="zákl. přenesená",J694,0)</f>
        <v>0</v>
      </c>
      <c r="BH694" s="106">
        <f>IF(N694="sníž. přenesená",J694,0)</f>
        <v>0</v>
      </c>
      <c r="BI694" s="106">
        <f>IF(N694="nulová",J694,0)</f>
        <v>0</v>
      </c>
      <c r="BJ694" s="9" t="s">
        <v>42</v>
      </c>
      <c r="BK694" s="106">
        <f>ROUND(I694*H694,2)</f>
        <v>0</v>
      </c>
      <c r="BL694" s="9" t="s">
        <v>168</v>
      </c>
      <c r="BM694" s="105" t="s">
        <v>874</v>
      </c>
    </row>
    <row r="695" spans="2:65" s="1" customFormat="1" ht="19.5" x14ac:dyDescent="0.2">
      <c r="B695" s="18"/>
      <c r="D695" s="107" t="s">
        <v>93</v>
      </c>
      <c r="F695" s="108" t="s">
        <v>873</v>
      </c>
      <c r="I695" s="38"/>
      <c r="L695" s="18"/>
      <c r="M695" s="109"/>
      <c r="N695" s="26"/>
      <c r="O695" s="26"/>
      <c r="P695" s="26"/>
      <c r="Q695" s="26"/>
      <c r="R695" s="26"/>
      <c r="S695" s="26"/>
      <c r="T695" s="27"/>
      <c r="AT695" s="9" t="s">
        <v>93</v>
      </c>
      <c r="AU695" s="9" t="s">
        <v>44</v>
      </c>
    </row>
    <row r="696" spans="2:65" s="1" customFormat="1" ht="292.5" x14ac:dyDescent="0.2">
      <c r="B696" s="18"/>
      <c r="D696" s="107" t="s">
        <v>223</v>
      </c>
      <c r="F696" s="128" t="s">
        <v>790</v>
      </c>
      <c r="I696" s="38"/>
      <c r="L696" s="18"/>
      <c r="M696" s="109"/>
      <c r="N696" s="26"/>
      <c r="O696" s="26"/>
      <c r="P696" s="26"/>
      <c r="Q696" s="26"/>
      <c r="R696" s="26"/>
      <c r="S696" s="26"/>
      <c r="T696" s="27"/>
      <c r="AT696" s="9" t="s">
        <v>223</v>
      </c>
      <c r="AU696" s="9" t="s">
        <v>44</v>
      </c>
    </row>
    <row r="697" spans="2:65" s="7" customFormat="1" x14ac:dyDescent="0.2">
      <c r="B697" s="110"/>
      <c r="D697" s="107" t="s">
        <v>95</v>
      </c>
      <c r="E697" s="111" t="s">
        <v>0</v>
      </c>
      <c r="F697" s="112" t="s">
        <v>875</v>
      </c>
      <c r="H697" s="113">
        <v>1</v>
      </c>
      <c r="I697" s="114"/>
      <c r="L697" s="110"/>
      <c r="M697" s="115"/>
      <c r="N697" s="116"/>
      <c r="O697" s="116"/>
      <c r="P697" s="116"/>
      <c r="Q697" s="116"/>
      <c r="R697" s="116"/>
      <c r="S697" s="116"/>
      <c r="T697" s="117"/>
      <c r="AT697" s="111" t="s">
        <v>95</v>
      </c>
      <c r="AU697" s="111" t="s">
        <v>44</v>
      </c>
      <c r="AV697" s="7" t="s">
        <v>44</v>
      </c>
      <c r="AW697" s="7" t="s">
        <v>20</v>
      </c>
      <c r="AX697" s="7" t="s">
        <v>41</v>
      </c>
      <c r="AY697" s="111" t="s">
        <v>84</v>
      </c>
    </row>
    <row r="698" spans="2:65" s="1" customFormat="1" ht="36" customHeight="1" x14ac:dyDescent="0.2">
      <c r="B698" s="93"/>
      <c r="C698" s="94" t="s">
        <v>876</v>
      </c>
      <c r="D698" s="94" t="s">
        <v>86</v>
      </c>
      <c r="E698" s="95" t="s">
        <v>484</v>
      </c>
      <c r="F698" s="96" t="s">
        <v>877</v>
      </c>
      <c r="G698" s="97" t="s">
        <v>163</v>
      </c>
      <c r="H698" s="98">
        <v>1</v>
      </c>
      <c r="I698" s="99"/>
      <c r="J698" s="100">
        <f>ROUND(I698*H698,2)</f>
        <v>0</v>
      </c>
      <c r="K698" s="96" t="s">
        <v>0</v>
      </c>
      <c r="L698" s="18"/>
      <c r="M698" s="101" t="s">
        <v>0</v>
      </c>
      <c r="N698" s="102" t="s">
        <v>28</v>
      </c>
      <c r="O698" s="26"/>
      <c r="P698" s="103">
        <f>O698*H698</f>
        <v>0</v>
      </c>
      <c r="Q698" s="103">
        <v>0</v>
      </c>
      <c r="R698" s="103">
        <f>Q698*H698</f>
        <v>0</v>
      </c>
      <c r="S698" s="103">
        <v>0</v>
      </c>
      <c r="T698" s="104">
        <f>S698*H698</f>
        <v>0</v>
      </c>
      <c r="AR698" s="105" t="s">
        <v>168</v>
      </c>
      <c r="AT698" s="105" t="s">
        <v>86</v>
      </c>
      <c r="AU698" s="105" t="s">
        <v>44</v>
      </c>
      <c r="AY698" s="9" t="s">
        <v>84</v>
      </c>
      <c r="BE698" s="106">
        <f>IF(N698="základní",J698,0)</f>
        <v>0</v>
      </c>
      <c r="BF698" s="106">
        <f>IF(N698="snížená",J698,0)</f>
        <v>0</v>
      </c>
      <c r="BG698" s="106">
        <f>IF(N698="zákl. přenesená",J698,0)</f>
        <v>0</v>
      </c>
      <c r="BH698" s="106">
        <f>IF(N698="sníž. přenesená",J698,0)</f>
        <v>0</v>
      </c>
      <c r="BI698" s="106">
        <f>IF(N698="nulová",J698,0)</f>
        <v>0</v>
      </c>
      <c r="BJ698" s="9" t="s">
        <v>42</v>
      </c>
      <c r="BK698" s="106">
        <f>ROUND(I698*H698,2)</f>
        <v>0</v>
      </c>
      <c r="BL698" s="9" t="s">
        <v>168</v>
      </c>
      <c r="BM698" s="105" t="s">
        <v>878</v>
      </c>
    </row>
    <row r="699" spans="2:65" s="1" customFormat="1" ht="19.5" x14ac:dyDescent="0.2">
      <c r="B699" s="18"/>
      <c r="D699" s="107" t="s">
        <v>93</v>
      </c>
      <c r="F699" s="108" t="s">
        <v>877</v>
      </c>
      <c r="I699" s="38"/>
      <c r="L699" s="18"/>
      <c r="M699" s="109"/>
      <c r="N699" s="26"/>
      <c r="O699" s="26"/>
      <c r="P699" s="26"/>
      <c r="Q699" s="26"/>
      <c r="R699" s="26"/>
      <c r="S699" s="26"/>
      <c r="T699" s="27"/>
      <c r="AT699" s="9" t="s">
        <v>93</v>
      </c>
      <c r="AU699" s="9" t="s">
        <v>44</v>
      </c>
    </row>
    <row r="700" spans="2:65" s="1" customFormat="1" ht="292.5" x14ac:dyDescent="0.2">
      <c r="B700" s="18"/>
      <c r="D700" s="107" t="s">
        <v>223</v>
      </c>
      <c r="F700" s="128" t="s">
        <v>790</v>
      </c>
      <c r="I700" s="38"/>
      <c r="L700" s="18"/>
      <c r="M700" s="109"/>
      <c r="N700" s="26"/>
      <c r="O700" s="26"/>
      <c r="P700" s="26"/>
      <c r="Q700" s="26"/>
      <c r="R700" s="26"/>
      <c r="S700" s="26"/>
      <c r="T700" s="27"/>
      <c r="AT700" s="9" t="s">
        <v>223</v>
      </c>
      <c r="AU700" s="9" t="s">
        <v>44</v>
      </c>
    </row>
    <row r="701" spans="2:65" s="7" customFormat="1" x14ac:dyDescent="0.2">
      <c r="B701" s="110"/>
      <c r="D701" s="107" t="s">
        <v>95</v>
      </c>
      <c r="E701" s="111" t="s">
        <v>0</v>
      </c>
      <c r="F701" s="112" t="s">
        <v>879</v>
      </c>
      <c r="H701" s="113">
        <v>1</v>
      </c>
      <c r="I701" s="114"/>
      <c r="L701" s="110"/>
      <c r="M701" s="115"/>
      <c r="N701" s="116"/>
      <c r="O701" s="116"/>
      <c r="P701" s="116"/>
      <c r="Q701" s="116"/>
      <c r="R701" s="116"/>
      <c r="S701" s="116"/>
      <c r="T701" s="117"/>
      <c r="AT701" s="111" t="s">
        <v>95</v>
      </c>
      <c r="AU701" s="111" t="s">
        <v>44</v>
      </c>
      <c r="AV701" s="7" t="s">
        <v>44</v>
      </c>
      <c r="AW701" s="7" t="s">
        <v>20</v>
      </c>
      <c r="AX701" s="7" t="s">
        <v>41</v>
      </c>
      <c r="AY701" s="111" t="s">
        <v>84</v>
      </c>
    </row>
    <row r="702" spans="2:65" s="1" customFormat="1" ht="36" customHeight="1" x14ac:dyDescent="0.2">
      <c r="B702" s="93"/>
      <c r="C702" s="94" t="s">
        <v>880</v>
      </c>
      <c r="D702" s="94" t="s">
        <v>86</v>
      </c>
      <c r="E702" s="95" t="s">
        <v>490</v>
      </c>
      <c r="F702" s="96" t="s">
        <v>881</v>
      </c>
      <c r="G702" s="97" t="s">
        <v>163</v>
      </c>
      <c r="H702" s="98">
        <v>1</v>
      </c>
      <c r="I702" s="99"/>
      <c r="J702" s="100">
        <f>ROUND(I702*H702,2)</f>
        <v>0</v>
      </c>
      <c r="K702" s="96" t="s">
        <v>0</v>
      </c>
      <c r="L702" s="18"/>
      <c r="M702" s="101" t="s">
        <v>0</v>
      </c>
      <c r="N702" s="102" t="s">
        <v>28</v>
      </c>
      <c r="O702" s="26"/>
      <c r="P702" s="103">
        <f>O702*H702</f>
        <v>0</v>
      </c>
      <c r="Q702" s="103">
        <v>0</v>
      </c>
      <c r="R702" s="103">
        <f>Q702*H702</f>
        <v>0</v>
      </c>
      <c r="S702" s="103">
        <v>0</v>
      </c>
      <c r="T702" s="104">
        <f>S702*H702</f>
        <v>0</v>
      </c>
      <c r="AR702" s="105" t="s">
        <v>168</v>
      </c>
      <c r="AT702" s="105" t="s">
        <v>86</v>
      </c>
      <c r="AU702" s="105" t="s">
        <v>44</v>
      </c>
      <c r="AY702" s="9" t="s">
        <v>84</v>
      </c>
      <c r="BE702" s="106">
        <f>IF(N702="základní",J702,0)</f>
        <v>0</v>
      </c>
      <c r="BF702" s="106">
        <f>IF(N702="snížená",J702,0)</f>
        <v>0</v>
      </c>
      <c r="BG702" s="106">
        <f>IF(N702="zákl. přenesená",J702,0)</f>
        <v>0</v>
      </c>
      <c r="BH702" s="106">
        <f>IF(N702="sníž. přenesená",J702,0)</f>
        <v>0</v>
      </c>
      <c r="BI702" s="106">
        <f>IF(N702="nulová",J702,0)</f>
        <v>0</v>
      </c>
      <c r="BJ702" s="9" t="s">
        <v>42</v>
      </c>
      <c r="BK702" s="106">
        <f>ROUND(I702*H702,2)</f>
        <v>0</v>
      </c>
      <c r="BL702" s="9" t="s">
        <v>168</v>
      </c>
      <c r="BM702" s="105" t="s">
        <v>882</v>
      </c>
    </row>
    <row r="703" spans="2:65" s="1" customFormat="1" ht="19.5" x14ac:dyDescent="0.2">
      <c r="B703" s="18"/>
      <c r="D703" s="107" t="s">
        <v>93</v>
      </c>
      <c r="F703" s="108" t="s">
        <v>881</v>
      </c>
      <c r="I703" s="38"/>
      <c r="L703" s="18"/>
      <c r="M703" s="109"/>
      <c r="N703" s="26"/>
      <c r="O703" s="26"/>
      <c r="P703" s="26"/>
      <c r="Q703" s="26"/>
      <c r="R703" s="26"/>
      <c r="S703" s="26"/>
      <c r="T703" s="27"/>
      <c r="AT703" s="9" t="s">
        <v>93</v>
      </c>
      <c r="AU703" s="9" t="s">
        <v>44</v>
      </c>
    </row>
    <row r="704" spans="2:65" s="1" customFormat="1" ht="292.5" x14ac:dyDescent="0.2">
      <c r="B704" s="18"/>
      <c r="D704" s="107" t="s">
        <v>223</v>
      </c>
      <c r="F704" s="128" t="s">
        <v>790</v>
      </c>
      <c r="I704" s="38"/>
      <c r="L704" s="18"/>
      <c r="M704" s="109"/>
      <c r="N704" s="26"/>
      <c r="O704" s="26"/>
      <c r="P704" s="26"/>
      <c r="Q704" s="26"/>
      <c r="R704" s="26"/>
      <c r="S704" s="26"/>
      <c r="T704" s="27"/>
      <c r="AT704" s="9" t="s">
        <v>223</v>
      </c>
      <c r="AU704" s="9" t="s">
        <v>44</v>
      </c>
    </row>
    <row r="705" spans="2:65" s="7" customFormat="1" x14ac:dyDescent="0.2">
      <c r="B705" s="110"/>
      <c r="D705" s="107" t="s">
        <v>95</v>
      </c>
      <c r="E705" s="111" t="s">
        <v>0</v>
      </c>
      <c r="F705" s="112" t="s">
        <v>883</v>
      </c>
      <c r="H705" s="113">
        <v>1</v>
      </c>
      <c r="I705" s="114"/>
      <c r="L705" s="110"/>
      <c r="M705" s="115"/>
      <c r="N705" s="116"/>
      <c r="O705" s="116"/>
      <c r="P705" s="116"/>
      <c r="Q705" s="116"/>
      <c r="R705" s="116"/>
      <c r="S705" s="116"/>
      <c r="T705" s="117"/>
      <c r="AT705" s="111" t="s">
        <v>95</v>
      </c>
      <c r="AU705" s="111" t="s">
        <v>44</v>
      </c>
      <c r="AV705" s="7" t="s">
        <v>44</v>
      </c>
      <c r="AW705" s="7" t="s">
        <v>20</v>
      </c>
      <c r="AX705" s="7" t="s">
        <v>41</v>
      </c>
      <c r="AY705" s="111" t="s">
        <v>84</v>
      </c>
    </row>
    <row r="706" spans="2:65" s="1" customFormat="1" ht="36" customHeight="1" x14ac:dyDescent="0.2">
      <c r="B706" s="93"/>
      <c r="C706" s="94" t="s">
        <v>884</v>
      </c>
      <c r="D706" s="94" t="s">
        <v>86</v>
      </c>
      <c r="E706" s="95" t="s">
        <v>498</v>
      </c>
      <c r="F706" s="96" t="s">
        <v>885</v>
      </c>
      <c r="G706" s="97" t="s">
        <v>163</v>
      </c>
      <c r="H706" s="98">
        <v>1</v>
      </c>
      <c r="I706" s="99"/>
      <c r="J706" s="100">
        <f>ROUND(I706*H706,2)</f>
        <v>0</v>
      </c>
      <c r="K706" s="96" t="s">
        <v>0</v>
      </c>
      <c r="L706" s="18"/>
      <c r="M706" s="101" t="s">
        <v>0</v>
      </c>
      <c r="N706" s="102" t="s">
        <v>28</v>
      </c>
      <c r="O706" s="26"/>
      <c r="P706" s="103">
        <f>O706*H706</f>
        <v>0</v>
      </c>
      <c r="Q706" s="103">
        <v>0</v>
      </c>
      <c r="R706" s="103">
        <f>Q706*H706</f>
        <v>0</v>
      </c>
      <c r="S706" s="103">
        <v>0</v>
      </c>
      <c r="T706" s="104">
        <f>S706*H706</f>
        <v>0</v>
      </c>
      <c r="AR706" s="105" t="s">
        <v>168</v>
      </c>
      <c r="AT706" s="105" t="s">
        <v>86</v>
      </c>
      <c r="AU706" s="105" t="s">
        <v>44</v>
      </c>
      <c r="AY706" s="9" t="s">
        <v>84</v>
      </c>
      <c r="BE706" s="106">
        <f>IF(N706="základní",J706,0)</f>
        <v>0</v>
      </c>
      <c r="BF706" s="106">
        <f>IF(N706="snížená",J706,0)</f>
        <v>0</v>
      </c>
      <c r="BG706" s="106">
        <f>IF(N706="zákl. přenesená",J706,0)</f>
        <v>0</v>
      </c>
      <c r="BH706" s="106">
        <f>IF(N706="sníž. přenesená",J706,0)</f>
        <v>0</v>
      </c>
      <c r="BI706" s="106">
        <f>IF(N706="nulová",J706,0)</f>
        <v>0</v>
      </c>
      <c r="BJ706" s="9" t="s">
        <v>42</v>
      </c>
      <c r="BK706" s="106">
        <f>ROUND(I706*H706,2)</f>
        <v>0</v>
      </c>
      <c r="BL706" s="9" t="s">
        <v>168</v>
      </c>
      <c r="BM706" s="105" t="s">
        <v>886</v>
      </c>
    </row>
    <row r="707" spans="2:65" s="1" customFormat="1" ht="19.5" x14ac:dyDescent="0.2">
      <c r="B707" s="18"/>
      <c r="D707" s="107" t="s">
        <v>93</v>
      </c>
      <c r="F707" s="108" t="s">
        <v>885</v>
      </c>
      <c r="I707" s="38"/>
      <c r="L707" s="18"/>
      <c r="M707" s="109"/>
      <c r="N707" s="26"/>
      <c r="O707" s="26"/>
      <c r="P707" s="26"/>
      <c r="Q707" s="26"/>
      <c r="R707" s="26"/>
      <c r="S707" s="26"/>
      <c r="T707" s="27"/>
      <c r="AT707" s="9" t="s">
        <v>93</v>
      </c>
      <c r="AU707" s="9" t="s">
        <v>44</v>
      </c>
    </row>
    <row r="708" spans="2:65" s="1" customFormat="1" ht="292.5" x14ac:dyDescent="0.2">
      <c r="B708" s="18"/>
      <c r="D708" s="107" t="s">
        <v>223</v>
      </c>
      <c r="F708" s="128" t="s">
        <v>790</v>
      </c>
      <c r="I708" s="38"/>
      <c r="L708" s="18"/>
      <c r="M708" s="109"/>
      <c r="N708" s="26"/>
      <c r="O708" s="26"/>
      <c r="P708" s="26"/>
      <c r="Q708" s="26"/>
      <c r="R708" s="26"/>
      <c r="S708" s="26"/>
      <c r="T708" s="27"/>
      <c r="AT708" s="9" t="s">
        <v>223</v>
      </c>
      <c r="AU708" s="9" t="s">
        <v>44</v>
      </c>
    </row>
    <row r="709" spans="2:65" s="7" customFormat="1" x14ac:dyDescent="0.2">
      <c r="B709" s="110"/>
      <c r="D709" s="107" t="s">
        <v>95</v>
      </c>
      <c r="E709" s="111" t="s">
        <v>0</v>
      </c>
      <c r="F709" s="112" t="s">
        <v>887</v>
      </c>
      <c r="H709" s="113">
        <v>1</v>
      </c>
      <c r="I709" s="114"/>
      <c r="L709" s="110"/>
      <c r="M709" s="115"/>
      <c r="N709" s="116"/>
      <c r="O709" s="116"/>
      <c r="P709" s="116"/>
      <c r="Q709" s="116"/>
      <c r="R709" s="116"/>
      <c r="S709" s="116"/>
      <c r="T709" s="117"/>
      <c r="AT709" s="111" t="s">
        <v>95</v>
      </c>
      <c r="AU709" s="111" t="s">
        <v>44</v>
      </c>
      <c r="AV709" s="7" t="s">
        <v>44</v>
      </c>
      <c r="AW709" s="7" t="s">
        <v>20</v>
      </c>
      <c r="AX709" s="7" t="s">
        <v>41</v>
      </c>
      <c r="AY709" s="111" t="s">
        <v>84</v>
      </c>
    </row>
    <row r="710" spans="2:65" s="1" customFormat="1" ht="36" customHeight="1" x14ac:dyDescent="0.2">
      <c r="B710" s="93"/>
      <c r="C710" s="94" t="s">
        <v>888</v>
      </c>
      <c r="D710" s="94" t="s">
        <v>86</v>
      </c>
      <c r="E710" s="95" t="s">
        <v>506</v>
      </c>
      <c r="F710" s="96" t="s">
        <v>889</v>
      </c>
      <c r="G710" s="97" t="s">
        <v>163</v>
      </c>
      <c r="H710" s="98">
        <v>1</v>
      </c>
      <c r="I710" s="99"/>
      <c r="J710" s="100">
        <f>ROUND(I710*H710,2)</f>
        <v>0</v>
      </c>
      <c r="K710" s="96" t="s">
        <v>0</v>
      </c>
      <c r="L710" s="18"/>
      <c r="M710" s="101" t="s">
        <v>0</v>
      </c>
      <c r="N710" s="102" t="s">
        <v>28</v>
      </c>
      <c r="O710" s="26"/>
      <c r="P710" s="103">
        <f>O710*H710</f>
        <v>0</v>
      </c>
      <c r="Q710" s="103">
        <v>0</v>
      </c>
      <c r="R710" s="103">
        <f>Q710*H710</f>
        <v>0</v>
      </c>
      <c r="S710" s="103">
        <v>0</v>
      </c>
      <c r="T710" s="104">
        <f>S710*H710</f>
        <v>0</v>
      </c>
      <c r="AR710" s="105" t="s">
        <v>168</v>
      </c>
      <c r="AT710" s="105" t="s">
        <v>86</v>
      </c>
      <c r="AU710" s="105" t="s">
        <v>44</v>
      </c>
      <c r="AY710" s="9" t="s">
        <v>84</v>
      </c>
      <c r="BE710" s="106">
        <f>IF(N710="základní",J710,0)</f>
        <v>0</v>
      </c>
      <c r="BF710" s="106">
        <f>IF(N710="snížená",J710,0)</f>
        <v>0</v>
      </c>
      <c r="BG710" s="106">
        <f>IF(N710="zákl. přenesená",J710,0)</f>
        <v>0</v>
      </c>
      <c r="BH710" s="106">
        <f>IF(N710="sníž. přenesená",J710,0)</f>
        <v>0</v>
      </c>
      <c r="BI710" s="106">
        <f>IF(N710="nulová",J710,0)</f>
        <v>0</v>
      </c>
      <c r="BJ710" s="9" t="s">
        <v>42</v>
      </c>
      <c r="BK710" s="106">
        <f>ROUND(I710*H710,2)</f>
        <v>0</v>
      </c>
      <c r="BL710" s="9" t="s">
        <v>168</v>
      </c>
      <c r="BM710" s="105" t="s">
        <v>890</v>
      </c>
    </row>
    <row r="711" spans="2:65" s="1" customFormat="1" ht="19.5" x14ac:dyDescent="0.2">
      <c r="B711" s="18"/>
      <c r="D711" s="107" t="s">
        <v>93</v>
      </c>
      <c r="F711" s="108" t="s">
        <v>889</v>
      </c>
      <c r="I711" s="38"/>
      <c r="L711" s="18"/>
      <c r="M711" s="109"/>
      <c r="N711" s="26"/>
      <c r="O711" s="26"/>
      <c r="P711" s="26"/>
      <c r="Q711" s="26"/>
      <c r="R711" s="26"/>
      <c r="S711" s="26"/>
      <c r="T711" s="27"/>
      <c r="AT711" s="9" t="s">
        <v>93</v>
      </c>
      <c r="AU711" s="9" t="s">
        <v>44</v>
      </c>
    </row>
    <row r="712" spans="2:65" s="1" customFormat="1" ht="292.5" x14ac:dyDescent="0.2">
      <c r="B712" s="18"/>
      <c r="D712" s="107" t="s">
        <v>223</v>
      </c>
      <c r="F712" s="128" t="s">
        <v>790</v>
      </c>
      <c r="I712" s="38"/>
      <c r="L712" s="18"/>
      <c r="M712" s="109"/>
      <c r="N712" s="26"/>
      <c r="O712" s="26"/>
      <c r="P712" s="26"/>
      <c r="Q712" s="26"/>
      <c r="R712" s="26"/>
      <c r="S712" s="26"/>
      <c r="T712" s="27"/>
      <c r="AT712" s="9" t="s">
        <v>223</v>
      </c>
      <c r="AU712" s="9" t="s">
        <v>44</v>
      </c>
    </row>
    <row r="713" spans="2:65" s="7" customFormat="1" x14ac:dyDescent="0.2">
      <c r="B713" s="110"/>
      <c r="D713" s="107" t="s">
        <v>95</v>
      </c>
      <c r="E713" s="111" t="s">
        <v>0</v>
      </c>
      <c r="F713" s="112" t="s">
        <v>891</v>
      </c>
      <c r="H713" s="113">
        <v>1</v>
      </c>
      <c r="I713" s="114"/>
      <c r="L713" s="110"/>
      <c r="M713" s="115"/>
      <c r="N713" s="116"/>
      <c r="O713" s="116"/>
      <c r="P713" s="116"/>
      <c r="Q713" s="116"/>
      <c r="R713" s="116"/>
      <c r="S713" s="116"/>
      <c r="T713" s="117"/>
      <c r="AT713" s="111" t="s">
        <v>95</v>
      </c>
      <c r="AU713" s="111" t="s">
        <v>44</v>
      </c>
      <c r="AV713" s="7" t="s">
        <v>44</v>
      </c>
      <c r="AW713" s="7" t="s">
        <v>20</v>
      </c>
      <c r="AX713" s="7" t="s">
        <v>41</v>
      </c>
      <c r="AY713" s="111" t="s">
        <v>84</v>
      </c>
    </row>
    <row r="714" spans="2:65" s="1" customFormat="1" ht="36" customHeight="1" x14ac:dyDescent="0.2">
      <c r="B714" s="93"/>
      <c r="C714" s="94" t="s">
        <v>892</v>
      </c>
      <c r="D714" s="94" t="s">
        <v>86</v>
      </c>
      <c r="E714" s="95" t="s">
        <v>518</v>
      </c>
      <c r="F714" s="96" t="s">
        <v>893</v>
      </c>
      <c r="G714" s="97" t="s">
        <v>163</v>
      </c>
      <c r="H714" s="98">
        <v>1</v>
      </c>
      <c r="I714" s="99"/>
      <c r="J714" s="100">
        <f>ROUND(I714*H714,2)</f>
        <v>0</v>
      </c>
      <c r="K714" s="96" t="s">
        <v>0</v>
      </c>
      <c r="L714" s="18"/>
      <c r="M714" s="101" t="s">
        <v>0</v>
      </c>
      <c r="N714" s="102" t="s">
        <v>28</v>
      </c>
      <c r="O714" s="26"/>
      <c r="P714" s="103">
        <f>O714*H714</f>
        <v>0</v>
      </c>
      <c r="Q714" s="103">
        <v>0</v>
      </c>
      <c r="R714" s="103">
        <f>Q714*H714</f>
        <v>0</v>
      </c>
      <c r="S714" s="103">
        <v>0</v>
      </c>
      <c r="T714" s="104">
        <f>S714*H714</f>
        <v>0</v>
      </c>
      <c r="AR714" s="105" t="s">
        <v>168</v>
      </c>
      <c r="AT714" s="105" t="s">
        <v>86</v>
      </c>
      <c r="AU714" s="105" t="s">
        <v>44</v>
      </c>
      <c r="AY714" s="9" t="s">
        <v>84</v>
      </c>
      <c r="BE714" s="106">
        <f>IF(N714="základní",J714,0)</f>
        <v>0</v>
      </c>
      <c r="BF714" s="106">
        <f>IF(N714="snížená",J714,0)</f>
        <v>0</v>
      </c>
      <c r="BG714" s="106">
        <f>IF(N714="zákl. přenesená",J714,0)</f>
        <v>0</v>
      </c>
      <c r="BH714" s="106">
        <f>IF(N714="sníž. přenesená",J714,0)</f>
        <v>0</v>
      </c>
      <c r="BI714" s="106">
        <f>IF(N714="nulová",J714,0)</f>
        <v>0</v>
      </c>
      <c r="BJ714" s="9" t="s">
        <v>42</v>
      </c>
      <c r="BK714" s="106">
        <f>ROUND(I714*H714,2)</f>
        <v>0</v>
      </c>
      <c r="BL714" s="9" t="s">
        <v>168</v>
      </c>
      <c r="BM714" s="105" t="s">
        <v>894</v>
      </c>
    </row>
    <row r="715" spans="2:65" s="1" customFormat="1" ht="19.5" x14ac:dyDescent="0.2">
      <c r="B715" s="18"/>
      <c r="D715" s="107" t="s">
        <v>93</v>
      </c>
      <c r="F715" s="108" t="s">
        <v>893</v>
      </c>
      <c r="I715" s="38"/>
      <c r="L715" s="18"/>
      <c r="M715" s="109"/>
      <c r="N715" s="26"/>
      <c r="O715" s="26"/>
      <c r="P715" s="26"/>
      <c r="Q715" s="26"/>
      <c r="R715" s="26"/>
      <c r="S715" s="26"/>
      <c r="T715" s="27"/>
      <c r="AT715" s="9" t="s">
        <v>93</v>
      </c>
      <c r="AU715" s="9" t="s">
        <v>44</v>
      </c>
    </row>
    <row r="716" spans="2:65" s="1" customFormat="1" ht="292.5" x14ac:dyDescent="0.2">
      <c r="B716" s="18"/>
      <c r="D716" s="107" t="s">
        <v>223</v>
      </c>
      <c r="F716" s="128" t="s">
        <v>790</v>
      </c>
      <c r="I716" s="38"/>
      <c r="L716" s="18"/>
      <c r="M716" s="109"/>
      <c r="N716" s="26"/>
      <c r="O716" s="26"/>
      <c r="P716" s="26"/>
      <c r="Q716" s="26"/>
      <c r="R716" s="26"/>
      <c r="S716" s="26"/>
      <c r="T716" s="27"/>
      <c r="AT716" s="9" t="s">
        <v>223</v>
      </c>
      <c r="AU716" s="9" t="s">
        <v>44</v>
      </c>
    </row>
    <row r="717" spans="2:65" s="7" customFormat="1" x14ac:dyDescent="0.2">
      <c r="B717" s="110"/>
      <c r="D717" s="107" t="s">
        <v>95</v>
      </c>
      <c r="E717" s="111" t="s">
        <v>0</v>
      </c>
      <c r="F717" s="112" t="s">
        <v>895</v>
      </c>
      <c r="H717" s="113">
        <v>1</v>
      </c>
      <c r="I717" s="114"/>
      <c r="L717" s="110"/>
      <c r="M717" s="115"/>
      <c r="N717" s="116"/>
      <c r="O717" s="116"/>
      <c r="P717" s="116"/>
      <c r="Q717" s="116"/>
      <c r="R717" s="116"/>
      <c r="S717" s="116"/>
      <c r="T717" s="117"/>
      <c r="AT717" s="111" t="s">
        <v>95</v>
      </c>
      <c r="AU717" s="111" t="s">
        <v>44</v>
      </c>
      <c r="AV717" s="7" t="s">
        <v>44</v>
      </c>
      <c r="AW717" s="7" t="s">
        <v>20</v>
      </c>
      <c r="AX717" s="7" t="s">
        <v>41</v>
      </c>
      <c r="AY717" s="111" t="s">
        <v>84</v>
      </c>
    </row>
    <row r="718" spans="2:65" s="1" customFormat="1" ht="36" customHeight="1" x14ac:dyDescent="0.2">
      <c r="B718" s="93"/>
      <c r="C718" s="94" t="s">
        <v>896</v>
      </c>
      <c r="D718" s="94" t="s">
        <v>86</v>
      </c>
      <c r="E718" s="95" t="s">
        <v>531</v>
      </c>
      <c r="F718" s="96" t="s">
        <v>897</v>
      </c>
      <c r="G718" s="97" t="s">
        <v>163</v>
      </c>
      <c r="H718" s="98">
        <v>1</v>
      </c>
      <c r="I718" s="99"/>
      <c r="J718" s="100">
        <f>ROUND(I718*H718,2)</f>
        <v>0</v>
      </c>
      <c r="K718" s="96" t="s">
        <v>0</v>
      </c>
      <c r="L718" s="18"/>
      <c r="M718" s="101" t="s">
        <v>0</v>
      </c>
      <c r="N718" s="102" t="s">
        <v>28</v>
      </c>
      <c r="O718" s="26"/>
      <c r="P718" s="103">
        <f>O718*H718</f>
        <v>0</v>
      </c>
      <c r="Q718" s="103">
        <v>0</v>
      </c>
      <c r="R718" s="103">
        <f>Q718*H718</f>
        <v>0</v>
      </c>
      <c r="S718" s="103">
        <v>0</v>
      </c>
      <c r="T718" s="104">
        <f>S718*H718</f>
        <v>0</v>
      </c>
      <c r="AR718" s="105" t="s">
        <v>168</v>
      </c>
      <c r="AT718" s="105" t="s">
        <v>86</v>
      </c>
      <c r="AU718" s="105" t="s">
        <v>44</v>
      </c>
      <c r="AY718" s="9" t="s">
        <v>84</v>
      </c>
      <c r="BE718" s="106">
        <f>IF(N718="základní",J718,0)</f>
        <v>0</v>
      </c>
      <c r="BF718" s="106">
        <f>IF(N718="snížená",J718,0)</f>
        <v>0</v>
      </c>
      <c r="BG718" s="106">
        <f>IF(N718="zákl. přenesená",J718,0)</f>
        <v>0</v>
      </c>
      <c r="BH718" s="106">
        <f>IF(N718="sníž. přenesená",J718,0)</f>
        <v>0</v>
      </c>
      <c r="BI718" s="106">
        <f>IF(N718="nulová",J718,0)</f>
        <v>0</v>
      </c>
      <c r="BJ718" s="9" t="s">
        <v>42</v>
      </c>
      <c r="BK718" s="106">
        <f>ROUND(I718*H718,2)</f>
        <v>0</v>
      </c>
      <c r="BL718" s="9" t="s">
        <v>168</v>
      </c>
      <c r="BM718" s="105" t="s">
        <v>898</v>
      </c>
    </row>
    <row r="719" spans="2:65" s="1" customFormat="1" ht="19.5" x14ac:dyDescent="0.2">
      <c r="B719" s="18"/>
      <c r="D719" s="107" t="s">
        <v>93</v>
      </c>
      <c r="F719" s="108" t="s">
        <v>897</v>
      </c>
      <c r="I719" s="38"/>
      <c r="L719" s="18"/>
      <c r="M719" s="109"/>
      <c r="N719" s="26"/>
      <c r="O719" s="26"/>
      <c r="P719" s="26"/>
      <c r="Q719" s="26"/>
      <c r="R719" s="26"/>
      <c r="S719" s="26"/>
      <c r="T719" s="27"/>
      <c r="AT719" s="9" t="s">
        <v>93</v>
      </c>
      <c r="AU719" s="9" t="s">
        <v>44</v>
      </c>
    </row>
    <row r="720" spans="2:65" s="1" customFormat="1" ht="292.5" x14ac:dyDescent="0.2">
      <c r="B720" s="18"/>
      <c r="D720" s="107" t="s">
        <v>223</v>
      </c>
      <c r="F720" s="128" t="s">
        <v>790</v>
      </c>
      <c r="I720" s="38"/>
      <c r="L720" s="18"/>
      <c r="M720" s="109"/>
      <c r="N720" s="26"/>
      <c r="O720" s="26"/>
      <c r="P720" s="26"/>
      <c r="Q720" s="26"/>
      <c r="R720" s="26"/>
      <c r="S720" s="26"/>
      <c r="T720" s="27"/>
      <c r="AT720" s="9" t="s">
        <v>223</v>
      </c>
      <c r="AU720" s="9" t="s">
        <v>44</v>
      </c>
    </row>
    <row r="721" spans="2:65" s="7" customFormat="1" x14ac:dyDescent="0.2">
      <c r="B721" s="110"/>
      <c r="D721" s="107" t="s">
        <v>95</v>
      </c>
      <c r="E721" s="111" t="s">
        <v>0</v>
      </c>
      <c r="F721" s="112" t="s">
        <v>899</v>
      </c>
      <c r="H721" s="113">
        <v>1</v>
      </c>
      <c r="I721" s="114"/>
      <c r="L721" s="110"/>
      <c r="M721" s="115"/>
      <c r="N721" s="116"/>
      <c r="O721" s="116"/>
      <c r="P721" s="116"/>
      <c r="Q721" s="116"/>
      <c r="R721" s="116"/>
      <c r="S721" s="116"/>
      <c r="T721" s="117"/>
      <c r="AT721" s="111" t="s">
        <v>95</v>
      </c>
      <c r="AU721" s="111" t="s">
        <v>44</v>
      </c>
      <c r="AV721" s="7" t="s">
        <v>44</v>
      </c>
      <c r="AW721" s="7" t="s">
        <v>20</v>
      </c>
      <c r="AX721" s="7" t="s">
        <v>41</v>
      </c>
      <c r="AY721" s="111" t="s">
        <v>84</v>
      </c>
    </row>
    <row r="722" spans="2:65" s="1" customFormat="1" ht="36" customHeight="1" x14ac:dyDescent="0.2">
      <c r="B722" s="93"/>
      <c r="C722" s="94" t="s">
        <v>900</v>
      </c>
      <c r="D722" s="94" t="s">
        <v>86</v>
      </c>
      <c r="E722" s="95" t="s">
        <v>639</v>
      </c>
      <c r="F722" s="96" t="s">
        <v>901</v>
      </c>
      <c r="G722" s="97" t="s">
        <v>163</v>
      </c>
      <c r="H722" s="98">
        <v>1</v>
      </c>
      <c r="I722" s="99"/>
      <c r="J722" s="100">
        <f>ROUND(I722*H722,2)</f>
        <v>0</v>
      </c>
      <c r="K722" s="96" t="s">
        <v>0</v>
      </c>
      <c r="L722" s="18"/>
      <c r="M722" s="101" t="s">
        <v>0</v>
      </c>
      <c r="N722" s="102" t="s">
        <v>28</v>
      </c>
      <c r="O722" s="26"/>
      <c r="P722" s="103">
        <f>O722*H722</f>
        <v>0</v>
      </c>
      <c r="Q722" s="103">
        <v>0</v>
      </c>
      <c r="R722" s="103">
        <f>Q722*H722</f>
        <v>0</v>
      </c>
      <c r="S722" s="103">
        <v>0</v>
      </c>
      <c r="T722" s="104">
        <f>S722*H722</f>
        <v>0</v>
      </c>
      <c r="AR722" s="105" t="s">
        <v>168</v>
      </c>
      <c r="AT722" s="105" t="s">
        <v>86</v>
      </c>
      <c r="AU722" s="105" t="s">
        <v>44</v>
      </c>
      <c r="AY722" s="9" t="s">
        <v>84</v>
      </c>
      <c r="BE722" s="106">
        <f>IF(N722="základní",J722,0)</f>
        <v>0</v>
      </c>
      <c r="BF722" s="106">
        <f>IF(N722="snížená",J722,0)</f>
        <v>0</v>
      </c>
      <c r="BG722" s="106">
        <f>IF(N722="zákl. přenesená",J722,0)</f>
        <v>0</v>
      </c>
      <c r="BH722" s="106">
        <f>IF(N722="sníž. přenesená",J722,0)</f>
        <v>0</v>
      </c>
      <c r="BI722" s="106">
        <f>IF(N722="nulová",J722,0)</f>
        <v>0</v>
      </c>
      <c r="BJ722" s="9" t="s">
        <v>42</v>
      </c>
      <c r="BK722" s="106">
        <f>ROUND(I722*H722,2)</f>
        <v>0</v>
      </c>
      <c r="BL722" s="9" t="s">
        <v>168</v>
      </c>
      <c r="BM722" s="105" t="s">
        <v>902</v>
      </c>
    </row>
    <row r="723" spans="2:65" s="1" customFormat="1" ht="19.5" x14ac:dyDescent="0.2">
      <c r="B723" s="18"/>
      <c r="D723" s="107" t="s">
        <v>93</v>
      </c>
      <c r="F723" s="108" t="s">
        <v>901</v>
      </c>
      <c r="I723" s="38"/>
      <c r="L723" s="18"/>
      <c r="M723" s="109"/>
      <c r="N723" s="26"/>
      <c r="O723" s="26"/>
      <c r="P723" s="26"/>
      <c r="Q723" s="26"/>
      <c r="R723" s="26"/>
      <c r="S723" s="26"/>
      <c r="T723" s="27"/>
      <c r="AT723" s="9" t="s">
        <v>93</v>
      </c>
      <c r="AU723" s="9" t="s">
        <v>44</v>
      </c>
    </row>
    <row r="724" spans="2:65" s="1" customFormat="1" ht="292.5" x14ac:dyDescent="0.2">
      <c r="B724" s="18"/>
      <c r="D724" s="107" t="s">
        <v>223</v>
      </c>
      <c r="F724" s="128" t="s">
        <v>790</v>
      </c>
      <c r="I724" s="38"/>
      <c r="L724" s="18"/>
      <c r="M724" s="109"/>
      <c r="N724" s="26"/>
      <c r="O724" s="26"/>
      <c r="P724" s="26"/>
      <c r="Q724" s="26"/>
      <c r="R724" s="26"/>
      <c r="S724" s="26"/>
      <c r="T724" s="27"/>
      <c r="AT724" s="9" t="s">
        <v>223</v>
      </c>
      <c r="AU724" s="9" t="s">
        <v>44</v>
      </c>
    </row>
    <row r="725" spans="2:65" s="7" customFormat="1" x14ac:dyDescent="0.2">
      <c r="B725" s="110"/>
      <c r="D725" s="107" t="s">
        <v>95</v>
      </c>
      <c r="E725" s="111" t="s">
        <v>0</v>
      </c>
      <c r="F725" s="112" t="s">
        <v>903</v>
      </c>
      <c r="H725" s="113">
        <v>1</v>
      </c>
      <c r="I725" s="114"/>
      <c r="L725" s="110"/>
      <c r="M725" s="115"/>
      <c r="N725" s="116"/>
      <c r="O725" s="116"/>
      <c r="P725" s="116"/>
      <c r="Q725" s="116"/>
      <c r="R725" s="116"/>
      <c r="S725" s="116"/>
      <c r="T725" s="117"/>
      <c r="AT725" s="111" t="s">
        <v>95</v>
      </c>
      <c r="AU725" s="111" t="s">
        <v>44</v>
      </c>
      <c r="AV725" s="7" t="s">
        <v>44</v>
      </c>
      <c r="AW725" s="7" t="s">
        <v>20</v>
      </c>
      <c r="AX725" s="7" t="s">
        <v>41</v>
      </c>
      <c r="AY725" s="111" t="s">
        <v>84</v>
      </c>
    </row>
    <row r="726" spans="2:65" s="1" customFormat="1" ht="36" customHeight="1" x14ac:dyDescent="0.2">
      <c r="B726" s="93"/>
      <c r="C726" s="94" t="s">
        <v>904</v>
      </c>
      <c r="D726" s="94" t="s">
        <v>86</v>
      </c>
      <c r="E726" s="95" t="s">
        <v>726</v>
      </c>
      <c r="F726" s="96" t="s">
        <v>905</v>
      </c>
      <c r="G726" s="97" t="s">
        <v>163</v>
      </c>
      <c r="H726" s="98">
        <v>1</v>
      </c>
      <c r="I726" s="99"/>
      <c r="J726" s="100">
        <f>ROUND(I726*H726,2)</f>
        <v>0</v>
      </c>
      <c r="K726" s="96" t="s">
        <v>0</v>
      </c>
      <c r="L726" s="18"/>
      <c r="M726" s="101" t="s">
        <v>0</v>
      </c>
      <c r="N726" s="102" t="s">
        <v>28</v>
      </c>
      <c r="O726" s="26"/>
      <c r="P726" s="103">
        <f>O726*H726</f>
        <v>0</v>
      </c>
      <c r="Q726" s="103">
        <v>0</v>
      </c>
      <c r="R726" s="103">
        <f>Q726*H726</f>
        <v>0</v>
      </c>
      <c r="S726" s="103">
        <v>0</v>
      </c>
      <c r="T726" s="104">
        <f>S726*H726</f>
        <v>0</v>
      </c>
      <c r="AR726" s="105" t="s">
        <v>168</v>
      </c>
      <c r="AT726" s="105" t="s">
        <v>86</v>
      </c>
      <c r="AU726" s="105" t="s">
        <v>44</v>
      </c>
      <c r="AY726" s="9" t="s">
        <v>84</v>
      </c>
      <c r="BE726" s="106">
        <f>IF(N726="základní",J726,0)</f>
        <v>0</v>
      </c>
      <c r="BF726" s="106">
        <f>IF(N726="snížená",J726,0)</f>
        <v>0</v>
      </c>
      <c r="BG726" s="106">
        <f>IF(N726="zákl. přenesená",J726,0)</f>
        <v>0</v>
      </c>
      <c r="BH726" s="106">
        <f>IF(N726="sníž. přenesená",J726,0)</f>
        <v>0</v>
      </c>
      <c r="BI726" s="106">
        <f>IF(N726="nulová",J726,0)</f>
        <v>0</v>
      </c>
      <c r="BJ726" s="9" t="s">
        <v>42</v>
      </c>
      <c r="BK726" s="106">
        <f>ROUND(I726*H726,2)</f>
        <v>0</v>
      </c>
      <c r="BL726" s="9" t="s">
        <v>168</v>
      </c>
      <c r="BM726" s="105" t="s">
        <v>906</v>
      </c>
    </row>
    <row r="727" spans="2:65" s="1" customFormat="1" ht="19.5" x14ac:dyDescent="0.2">
      <c r="B727" s="18"/>
      <c r="D727" s="107" t="s">
        <v>93</v>
      </c>
      <c r="F727" s="108" t="s">
        <v>905</v>
      </c>
      <c r="I727" s="38"/>
      <c r="L727" s="18"/>
      <c r="M727" s="109"/>
      <c r="N727" s="26"/>
      <c r="O727" s="26"/>
      <c r="P727" s="26"/>
      <c r="Q727" s="26"/>
      <c r="R727" s="26"/>
      <c r="S727" s="26"/>
      <c r="T727" s="27"/>
      <c r="AT727" s="9" t="s">
        <v>93</v>
      </c>
      <c r="AU727" s="9" t="s">
        <v>44</v>
      </c>
    </row>
    <row r="728" spans="2:65" s="1" customFormat="1" ht="292.5" x14ac:dyDescent="0.2">
      <c r="B728" s="18"/>
      <c r="D728" s="107" t="s">
        <v>223</v>
      </c>
      <c r="F728" s="128" t="s">
        <v>790</v>
      </c>
      <c r="I728" s="38"/>
      <c r="L728" s="18"/>
      <c r="M728" s="109"/>
      <c r="N728" s="26"/>
      <c r="O728" s="26"/>
      <c r="P728" s="26"/>
      <c r="Q728" s="26"/>
      <c r="R728" s="26"/>
      <c r="S728" s="26"/>
      <c r="T728" s="27"/>
      <c r="AT728" s="9" t="s">
        <v>223</v>
      </c>
      <c r="AU728" s="9" t="s">
        <v>44</v>
      </c>
    </row>
    <row r="729" spans="2:65" s="7" customFormat="1" x14ac:dyDescent="0.2">
      <c r="B729" s="110"/>
      <c r="D729" s="107" t="s">
        <v>95</v>
      </c>
      <c r="E729" s="111" t="s">
        <v>0</v>
      </c>
      <c r="F729" s="112" t="s">
        <v>907</v>
      </c>
      <c r="H729" s="113">
        <v>1</v>
      </c>
      <c r="I729" s="114"/>
      <c r="L729" s="110"/>
      <c r="M729" s="115"/>
      <c r="N729" s="116"/>
      <c r="O729" s="116"/>
      <c r="P729" s="116"/>
      <c r="Q729" s="116"/>
      <c r="R729" s="116"/>
      <c r="S729" s="116"/>
      <c r="T729" s="117"/>
      <c r="AT729" s="111" t="s">
        <v>95</v>
      </c>
      <c r="AU729" s="111" t="s">
        <v>44</v>
      </c>
      <c r="AV729" s="7" t="s">
        <v>44</v>
      </c>
      <c r="AW729" s="7" t="s">
        <v>20</v>
      </c>
      <c r="AX729" s="7" t="s">
        <v>41</v>
      </c>
      <c r="AY729" s="111" t="s">
        <v>84</v>
      </c>
    </row>
    <row r="730" spans="2:65" s="1" customFormat="1" ht="36" customHeight="1" x14ac:dyDescent="0.2">
      <c r="B730" s="93"/>
      <c r="C730" s="94" t="s">
        <v>908</v>
      </c>
      <c r="D730" s="94" t="s">
        <v>86</v>
      </c>
      <c r="E730" s="95" t="s">
        <v>734</v>
      </c>
      <c r="F730" s="96" t="s">
        <v>909</v>
      </c>
      <c r="G730" s="97" t="s">
        <v>163</v>
      </c>
      <c r="H730" s="98">
        <v>1</v>
      </c>
      <c r="I730" s="99"/>
      <c r="J730" s="100">
        <f>ROUND(I730*H730,2)</f>
        <v>0</v>
      </c>
      <c r="K730" s="96" t="s">
        <v>0</v>
      </c>
      <c r="L730" s="18"/>
      <c r="M730" s="101" t="s">
        <v>0</v>
      </c>
      <c r="N730" s="102" t="s">
        <v>28</v>
      </c>
      <c r="O730" s="26"/>
      <c r="P730" s="103">
        <f>O730*H730</f>
        <v>0</v>
      </c>
      <c r="Q730" s="103">
        <v>0</v>
      </c>
      <c r="R730" s="103">
        <f>Q730*H730</f>
        <v>0</v>
      </c>
      <c r="S730" s="103">
        <v>0</v>
      </c>
      <c r="T730" s="104">
        <f>S730*H730</f>
        <v>0</v>
      </c>
      <c r="AR730" s="105" t="s">
        <v>168</v>
      </c>
      <c r="AT730" s="105" t="s">
        <v>86</v>
      </c>
      <c r="AU730" s="105" t="s">
        <v>44</v>
      </c>
      <c r="AY730" s="9" t="s">
        <v>84</v>
      </c>
      <c r="BE730" s="106">
        <f>IF(N730="základní",J730,0)</f>
        <v>0</v>
      </c>
      <c r="BF730" s="106">
        <f>IF(N730="snížená",J730,0)</f>
        <v>0</v>
      </c>
      <c r="BG730" s="106">
        <f>IF(N730="zákl. přenesená",J730,0)</f>
        <v>0</v>
      </c>
      <c r="BH730" s="106">
        <f>IF(N730="sníž. přenesená",J730,0)</f>
        <v>0</v>
      </c>
      <c r="BI730" s="106">
        <f>IF(N730="nulová",J730,0)</f>
        <v>0</v>
      </c>
      <c r="BJ730" s="9" t="s">
        <v>42</v>
      </c>
      <c r="BK730" s="106">
        <f>ROUND(I730*H730,2)</f>
        <v>0</v>
      </c>
      <c r="BL730" s="9" t="s">
        <v>168</v>
      </c>
      <c r="BM730" s="105" t="s">
        <v>910</v>
      </c>
    </row>
    <row r="731" spans="2:65" s="1" customFormat="1" ht="19.5" x14ac:dyDescent="0.2">
      <c r="B731" s="18"/>
      <c r="D731" s="107" t="s">
        <v>93</v>
      </c>
      <c r="F731" s="108" t="s">
        <v>909</v>
      </c>
      <c r="I731" s="38"/>
      <c r="L731" s="18"/>
      <c r="M731" s="109"/>
      <c r="N731" s="26"/>
      <c r="O731" s="26"/>
      <c r="P731" s="26"/>
      <c r="Q731" s="26"/>
      <c r="R731" s="26"/>
      <c r="S731" s="26"/>
      <c r="T731" s="27"/>
      <c r="AT731" s="9" t="s">
        <v>93</v>
      </c>
      <c r="AU731" s="9" t="s">
        <v>44</v>
      </c>
    </row>
    <row r="732" spans="2:65" s="1" customFormat="1" ht="292.5" x14ac:dyDescent="0.2">
      <c r="B732" s="18"/>
      <c r="D732" s="107" t="s">
        <v>223</v>
      </c>
      <c r="F732" s="128" t="s">
        <v>790</v>
      </c>
      <c r="I732" s="38"/>
      <c r="L732" s="18"/>
      <c r="M732" s="109"/>
      <c r="N732" s="26"/>
      <c r="O732" s="26"/>
      <c r="P732" s="26"/>
      <c r="Q732" s="26"/>
      <c r="R732" s="26"/>
      <c r="S732" s="26"/>
      <c r="T732" s="27"/>
      <c r="AT732" s="9" t="s">
        <v>223</v>
      </c>
      <c r="AU732" s="9" t="s">
        <v>44</v>
      </c>
    </row>
    <row r="733" spans="2:65" s="7" customFormat="1" x14ac:dyDescent="0.2">
      <c r="B733" s="110"/>
      <c r="D733" s="107" t="s">
        <v>95</v>
      </c>
      <c r="E733" s="111" t="s">
        <v>0</v>
      </c>
      <c r="F733" s="112" t="s">
        <v>911</v>
      </c>
      <c r="H733" s="113">
        <v>1</v>
      </c>
      <c r="I733" s="114"/>
      <c r="L733" s="110"/>
      <c r="M733" s="115"/>
      <c r="N733" s="116"/>
      <c r="O733" s="116"/>
      <c r="P733" s="116"/>
      <c r="Q733" s="116"/>
      <c r="R733" s="116"/>
      <c r="S733" s="116"/>
      <c r="T733" s="117"/>
      <c r="AT733" s="111" t="s">
        <v>95</v>
      </c>
      <c r="AU733" s="111" t="s">
        <v>44</v>
      </c>
      <c r="AV733" s="7" t="s">
        <v>44</v>
      </c>
      <c r="AW733" s="7" t="s">
        <v>20</v>
      </c>
      <c r="AX733" s="7" t="s">
        <v>41</v>
      </c>
      <c r="AY733" s="111" t="s">
        <v>84</v>
      </c>
    </row>
    <row r="734" spans="2:65" s="1" customFormat="1" ht="36" customHeight="1" x14ac:dyDescent="0.2">
      <c r="B734" s="93"/>
      <c r="C734" s="94" t="s">
        <v>912</v>
      </c>
      <c r="D734" s="94" t="s">
        <v>86</v>
      </c>
      <c r="E734" s="95" t="s">
        <v>740</v>
      </c>
      <c r="F734" s="96" t="s">
        <v>913</v>
      </c>
      <c r="G734" s="97" t="s">
        <v>163</v>
      </c>
      <c r="H734" s="98">
        <v>1</v>
      </c>
      <c r="I734" s="99"/>
      <c r="J734" s="100">
        <f>ROUND(I734*H734,2)</f>
        <v>0</v>
      </c>
      <c r="K734" s="96" t="s">
        <v>0</v>
      </c>
      <c r="L734" s="18"/>
      <c r="M734" s="101" t="s">
        <v>0</v>
      </c>
      <c r="N734" s="102" t="s">
        <v>28</v>
      </c>
      <c r="O734" s="26"/>
      <c r="P734" s="103">
        <f>O734*H734</f>
        <v>0</v>
      </c>
      <c r="Q734" s="103">
        <v>0</v>
      </c>
      <c r="R734" s="103">
        <f>Q734*H734</f>
        <v>0</v>
      </c>
      <c r="S734" s="103">
        <v>0</v>
      </c>
      <c r="T734" s="104">
        <f>S734*H734</f>
        <v>0</v>
      </c>
      <c r="AR734" s="105" t="s">
        <v>168</v>
      </c>
      <c r="AT734" s="105" t="s">
        <v>86</v>
      </c>
      <c r="AU734" s="105" t="s">
        <v>44</v>
      </c>
      <c r="AY734" s="9" t="s">
        <v>84</v>
      </c>
      <c r="BE734" s="106">
        <f>IF(N734="základní",J734,0)</f>
        <v>0</v>
      </c>
      <c r="BF734" s="106">
        <f>IF(N734="snížená",J734,0)</f>
        <v>0</v>
      </c>
      <c r="BG734" s="106">
        <f>IF(N734="zákl. přenesená",J734,0)</f>
        <v>0</v>
      </c>
      <c r="BH734" s="106">
        <f>IF(N734="sníž. přenesená",J734,0)</f>
        <v>0</v>
      </c>
      <c r="BI734" s="106">
        <f>IF(N734="nulová",J734,0)</f>
        <v>0</v>
      </c>
      <c r="BJ734" s="9" t="s">
        <v>42</v>
      </c>
      <c r="BK734" s="106">
        <f>ROUND(I734*H734,2)</f>
        <v>0</v>
      </c>
      <c r="BL734" s="9" t="s">
        <v>168</v>
      </c>
      <c r="BM734" s="105" t="s">
        <v>914</v>
      </c>
    </row>
    <row r="735" spans="2:65" s="1" customFormat="1" ht="19.5" x14ac:dyDescent="0.2">
      <c r="B735" s="18"/>
      <c r="D735" s="107" t="s">
        <v>93</v>
      </c>
      <c r="F735" s="108" t="s">
        <v>913</v>
      </c>
      <c r="I735" s="38"/>
      <c r="L735" s="18"/>
      <c r="M735" s="109"/>
      <c r="N735" s="26"/>
      <c r="O735" s="26"/>
      <c r="P735" s="26"/>
      <c r="Q735" s="26"/>
      <c r="R735" s="26"/>
      <c r="S735" s="26"/>
      <c r="T735" s="27"/>
      <c r="AT735" s="9" t="s">
        <v>93</v>
      </c>
      <c r="AU735" s="9" t="s">
        <v>44</v>
      </c>
    </row>
    <row r="736" spans="2:65" s="1" customFormat="1" ht="292.5" x14ac:dyDescent="0.2">
      <c r="B736" s="18"/>
      <c r="D736" s="107" t="s">
        <v>223</v>
      </c>
      <c r="F736" s="128" t="s">
        <v>790</v>
      </c>
      <c r="I736" s="38"/>
      <c r="L736" s="18"/>
      <c r="M736" s="109"/>
      <c r="N736" s="26"/>
      <c r="O736" s="26"/>
      <c r="P736" s="26"/>
      <c r="Q736" s="26"/>
      <c r="R736" s="26"/>
      <c r="S736" s="26"/>
      <c r="T736" s="27"/>
      <c r="AT736" s="9" t="s">
        <v>223</v>
      </c>
      <c r="AU736" s="9" t="s">
        <v>44</v>
      </c>
    </row>
    <row r="737" spans="2:65" s="7" customFormat="1" x14ac:dyDescent="0.2">
      <c r="B737" s="110"/>
      <c r="D737" s="107" t="s">
        <v>95</v>
      </c>
      <c r="E737" s="111" t="s">
        <v>0</v>
      </c>
      <c r="F737" s="112" t="s">
        <v>915</v>
      </c>
      <c r="H737" s="113">
        <v>1</v>
      </c>
      <c r="I737" s="114"/>
      <c r="L737" s="110"/>
      <c r="M737" s="115"/>
      <c r="N737" s="116"/>
      <c r="O737" s="116"/>
      <c r="P737" s="116"/>
      <c r="Q737" s="116"/>
      <c r="R737" s="116"/>
      <c r="S737" s="116"/>
      <c r="T737" s="117"/>
      <c r="AT737" s="111" t="s">
        <v>95</v>
      </c>
      <c r="AU737" s="111" t="s">
        <v>44</v>
      </c>
      <c r="AV737" s="7" t="s">
        <v>44</v>
      </c>
      <c r="AW737" s="7" t="s">
        <v>20</v>
      </c>
      <c r="AX737" s="7" t="s">
        <v>41</v>
      </c>
      <c r="AY737" s="111" t="s">
        <v>84</v>
      </c>
    </row>
    <row r="738" spans="2:65" s="1" customFormat="1" ht="36" customHeight="1" x14ac:dyDescent="0.2">
      <c r="B738" s="93"/>
      <c r="C738" s="94" t="s">
        <v>916</v>
      </c>
      <c r="D738" s="94" t="s">
        <v>86</v>
      </c>
      <c r="E738" s="95" t="s">
        <v>746</v>
      </c>
      <c r="F738" s="96" t="s">
        <v>917</v>
      </c>
      <c r="G738" s="97" t="s">
        <v>163</v>
      </c>
      <c r="H738" s="98">
        <v>1</v>
      </c>
      <c r="I738" s="99"/>
      <c r="J738" s="100">
        <f>ROUND(I738*H738,2)</f>
        <v>0</v>
      </c>
      <c r="K738" s="96" t="s">
        <v>0</v>
      </c>
      <c r="L738" s="18"/>
      <c r="M738" s="101" t="s">
        <v>0</v>
      </c>
      <c r="N738" s="102" t="s">
        <v>28</v>
      </c>
      <c r="O738" s="26"/>
      <c r="P738" s="103">
        <f>O738*H738</f>
        <v>0</v>
      </c>
      <c r="Q738" s="103">
        <v>0</v>
      </c>
      <c r="R738" s="103">
        <f>Q738*H738</f>
        <v>0</v>
      </c>
      <c r="S738" s="103">
        <v>0</v>
      </c>
      <c r="T738" s="104">
        <f>S738*H738</f>
        <v>0</v>
      </c>
      <c r="AR738" s="105" t="s">
        <v>168</v>
      </c>
      <c r="AT738" s="105" t="s">
        <v>86</v>
      </c>
      <c r="AU738" s="105" t="s">
        <v>44</v>
      </c>
      <c r="AY738" s="9" t="s">
        <v>84</v>
      </c>
      <c r="BE738" s="106">
        <f>IF(N738="základní",J738,0)</f>
        <v>0</v>
      </c>
      <c r="BF738" s="106">
        <f>IF(N738="snížená",J738,0)</f>
        <v>0</v>
      </c>
      <c r="BG738" s="106">
        <f>IF(N738="zákl. přenesená",J738,0)</f>
        <v>0</v>
      </c>
      <c r="BH738" s="106">
        <f>IF(N738="sníž. přenesená",J738,0)</f>
        <v>0</v>
      </c>
      <c r="BI738" s="106">
        <f>IF(N738="nulová",J738,0)</f>
        <v>0</v>
      </c>
      <c r="BJ738" s="9" t="s">
        <v>42</v>
      </c>
      <c r="BK738" s="106">
        <f>ROUND(I738*H738,2)</f>
        <v>0</v>
      </c>
      <c r="BL738" s="9" t="s">
        <v>168</v>
      </c>
      <c r="BM738" s="105" t="s">
        <v>918</v>
      </c>
    </row>
    <row r="739" spans="2:65" s="1" customFormat="1" ht="19.5" x14ac:dyDescent="0.2">
      <c r="B739" s="18"/>
      <c r="D739" s="107" t="s">
        <v>93</v>
      </c>
      <c r="F739" s="108" t="s">
        <v>917</v>
      </c>
      <c r="I739" s="38"/>
      <c r="L739" s="18"/>
      <c r="M739" s="109"/>
      <c r="N739" s="26"/>
      <c r="O739" s="26"/>
      <c r="P739" s="26"/>
      <c r="Q739" s="26"/>
      <c r="R739" s="26"/>
      <c r="S739" s="26"/>
      <c r="T739" s="27"/>
      <c r="AT739" s="9" t="s">
        <v>93</v>
      </c>
      <c r="AU739" s="9" t="s">
        <v>44</v>
      </c>
    </row>
    <row r="740" spans="2:65" s="1" customFormat="1" ht="292.5" x14ac:dyDescent="0.2">
      <c r="B740" s="18"/>
      <c r="D740" s="107" t="s">
        <v>223</v>
      </c>
      <c r="F740" s="128" t="s">
        <v>790</v>
      </c>
      <c r="I740" s="38"/>
      <c r="L740" s="18"/>
      <c r="M740" s="109"/>
      <c r="N740" s="26"/>
      <c r="O740" s="26"/>
      <c r="P740" s="26"/>
      <c r="Q740" s="26"/>
      <c r="R740" s="26"/>
      <c r="S740" s="26"/>
      <c r="T740" s="27"/>
      <c r="AT740" s="9" t="s">
        <v>223</v>
      </c>
      <c r="AU740" s="9" t="s">
        <v>44</v>
      </c>
    </row>
    <row r="741" spans="2:65" s="7" customFormat="1" x14ac:dyDescent="0.2">
      <c r="B741" s="110"/>
      <c r="D741" s="107" t="s">
        <v>95</v>
      </c>
      <c r="E741" s="111" t="s">
        <v>0</v>
      </c>
      <c r="F741" s="112" t="s">
        <v>919</v>
      </c>
      <c r="H741" s="113">
        <v>1</v>
      </c>
      <c r="I741" s="114"/>
      <c r="L741" s="110"/>
      <c r="M741" s="115"/>
      <c r="N741" s="116"/>
      <c r="O741" s="116"/>
      <c r="P741" s="116"/>
      <c r="Q741" s="116"/>
      <c r="R741" s="116"/>
      <c r="S741" s="116"/>
      <c r="T741" s="117"/>
      <c r="AT741" s="111" t="s">
        <v>95</v>
      </c>
      <c r="AU741" s="111" t="s">
        <v>44</v>
      </c>
      <c r="AV741" s="7" t="s">
        <v>44</v>
      </c>
      <c r="AW741" s="7" t="s">
        <v>20</v>
      </c>
      <c r="AX741" s="7" t="s">
        <v>41</v>
      </c>
      <c r="AY741" s="111" t="s">
        <v>84</v>
      </c>
    </row>
    <row r="742" spans="2:65" s="1" customFormat="1" ht="36" customHeight="1" x14ac:dyDescent="0.2">
      <c r="B742" s="93"/>
      <c r="C742" s="94" t="s">
        <v>920</v>
      </c>
      <c r="D742" s="94" t="s">
        <v>86</v>
      </c>
      <c r="E742" s="95" t="s">
        <v>753</v>
      </c>
      <c r="F742" s="96" t="s">
        <v>921</v>
      </c>
      <c r="G742" s="97" t="s">
        <v>163</v>
      </c>
      <c r="H742" s="98">
        <v>1</v>
      </c>
      <c r="I742" s="99"/>
      <c r="J742" s="100">
        <f>ROUND(I742*H742,2)</f>
        <v>0</v>
      </c>
      <c r="K742" s="96" t="s">
        <v>0</v>
      </c>
      <c r="L742" s="18"/>
      <c r="M742" s="101" t="s">
        <v>0</v>
      </c>
      <c r="N742" s="102" t="s">
        <v>28</v>
      </c>
      <c r="O742" s="26"/>
      <c r="P742" s="103">
        <f>O742*H742</f>
        <v>0</v>
      </c>
      <c r="Q742" s="103">
        <v>0</v>
      </c>
      <c r="R742" s="103">
        <f>Q742*H742</f>
        <v>0</v>
      </c>
      <c r="S742" s="103">
        <v>0</v>
      </c>
      <c r="T742" s="104">
        <f>S742*H742</f>
        <v>0</v>
      </c>
      <c r="AR742" s="105" t="s">
        <v>168</v>
      </c>
      <c r="AT742" s="105" t="s">
        <v>86</v>
      </c>
      <c r="AU742" s="105" t="s">
        <v>44</v>
      </c>
      <c r="AY742" s="9" t="s">
        <v>84</v>
      </c>
      <c r="BE742" s="106">
        <f>IF(N742="základní",J742,0)</f>
        <v>0</v>
      </c>
      <c r="BF742" s="106">
        <f>IF(N742="snížená",J742,0)</f>
        <v>0</v>
      </c>
      <c r="BG742" s="106">
        <f>IF(N742="zákl. přenesená",J742,0)</f>
        <v>0</v>
      </c>
      <c r="BH742" s="106">
        <f>IF(N742="sníž. přenesená",J742,0)</f>
        <v>0</v>
      </c>
      <c r="BI742" s="106">
        <f>IF(N742="nulová",J742,0)</f>
        <v>0</v>
      </c>
      <c r="BJ742" s="9" t="s">
        <v>42</v>
      </c>
      <c r="BK742" s="106">
        <f>ROUND(I742*H742,2)</f>
        <v>0</v>
      </c>
      <c r="BL742" s="9" t="s">
        <v>168</v>
      </c>
      <c r="BM742" s="105" t="s">
        <v>922</v>
      </c>
    </row>
    <row r="743" spans="2:65" s="1" customFormat="1" ht="19.5" x14ac:dyDescent="0.2">
      <c r="B743" s="18"/>
      <c r="D743" s="107" t="s">
        <v>93</v>
      </c>
      <c r="F743" s="108" t="s">
        <v>921</v>
      </c>
      <c r="I743" s="38"/>
      <c r="L743" s="18"/>
      <c r="M743" s="109"/>
      <c r="N743" s="26"/>
      <c r="O743" s="26"/>
      <c r="P743" s="26"/>
      <c r="Q743" s="26"/>
      <c r="R743" s="26"/>
      <c r="S743" s="26"/>
      <c r="T743" s="27"/>
      <c r="AT743" s="9" t="s">
        <v>93</v>
      </c>
      <c r="AU743" s="9" t="s">
        <v>44</v>
      </c>
    </row>
    <row r="744" spans="2:65" s="1" customFormat="1" ht="292.5" x14ac:dyDescent="0.2">
      <c r="B744" s="18"/>
      <c r="D744" s="107" t="s">
        <v>223</v>
      </c>
      <c r="F744" s="128" t="s">
        <v>790</v>
      </c>
      <c r="I744" s="38"/>
      <c r="L744" s="18"/>
      <c r="M744" s="109"/>
      <c r="N744" s="26"/>
      <c r="O744" s="26"/>
      <c r="P744" s="26"/>
      <c r="Q744" s="26"/>
      <c r="R744" s="26"/>
      <c r="S744" s="26"/>
      <c r="T744" s="27"/>
      <c r="AT744" s="9" t="s">
        <v>223</v>
      </c>
      <c r="AU744" s="9" t="s">
        <v>44</v>
      </c>
    </row>
    <row r="745" spans="2:65" s="7" customFormat="1" x14ac:dyDescent="0.2">
      <c r="B745" s="110"/>
      <c r="D745" s="107" t="s">
        <v>95</v>
      </c>
      <c r="E745" s="111" t="s">
        <v>0</v>
      </c>
      <c r="F745" s="112" t="s">
        <v>923</v>
      </c>
      <c r="H745" s="113">
        <v>1</v>
      </c>
      <c r="I745" s="114"/>
      <c r="L745" s="110"/>
      <c r="M745" s="115"/>
      <c r="N745" s="116"/>
      <c r="O745" s="116"/>
      <c r="P745" s="116"/>
      <c r="Q745" s="116"/>
      <c r="R745" s="116"/>
      <c r="S745" s="116"/>
      <c r="T745" s="117"/>
      <c r="AT745" s="111" t="s">
        <v>95</v>
      </c>
      <c r="AU745" s="111" t="s">
        <v>44</v>
      </c>
      <c r="AV745" s="7" t="s">
        <v>44</v>
      </c>
      <c r="AW745" s="7" t="s">
        <v>20</v>
      </c>
      <c r="AX745" s="7" t="s">
        <v>41</v>
      </c>
      <c r="AY745" s="111" t="s">
        <v>84</v>
      </c>
    </row>
    <row r="746" spans="2:65" s="1" customFormat="1" ht="36" customHeight="1" x14ac:dyDescent="0.2">
      <c r="B746" s="93"/>
      <c r="C746" s="94" t="s">
        <v>924</v>
      </c>
      <c r="D746" s="94" t="s">
        <v>86</v>
      </c>
      <c r="E746" s="95" t="s">
        <v>762</v>
      </c>
      <c r="F746" s="96" t="s">
        <v>925</v>
      </c>
      <c r="G746" s="97" t="s">
        <v>163</v>
      </c>
      <c r="H746" s="98">
        <v>1</v>
      </c>
      <c r="I746" s="99"/>
      <c r="J746" s="100">
        <f>ROUND(I746*H746,2)</f>
        <v>0</v>
      </c>
      <c r="K746" s="96" t="s">
        <v>0</v>
      </c>
      <c r="L746" s="18"/>
      <c r="M746" s="101" t="s">
        <v>0</v>
      </c>
      <c r="N746" s="102" t="s">
        <v>28</v>
      </c>
      <c r="O746" s="26"/>
      <c r="P746" s="103">
        <f>O746*H746</f>
        <v>0</v>
      </c>
      <c r="Q746" s="103">
        <v>0</v>
      </c>
      <c r="R746" s="103">
        <f>Q746*H746</f>
        <v>0</v>
      </c>
      <c r="S746" s="103">
        <v>0</v>
      </c>
      <c r="T746" s="104">
        <f>S746*H746</f>
        <v>0</v>
      </c>
      <c r="AR746" s="105" t="s">
        <v>168</v>
      </c>
      <c r="AT746" s="105" t="s">
        <v>86</v>
      </c>
      <c r="AU746" s="105" t="s">
        <v>44</v>
      </c>
      <c r="AY746" s="9" t="s">
        <v>84</v>
      </c>
      <c r="BE746" s="106">
        <f>IF(N746="základní",J746,0)</f>
        <v>0</v>
      </c>
      <c r="BF746" s="106">
        <f>IF(N746="snížená",J746,0)</f>
        <v>0</v>
      </c>
      <c r="BG746" s="106">
        <f>IF(N746="zákl. přenesená",J746,0)</f>
        <v>0</v>
      </c>
      <c r="BH746" s="106">
        <f>IF(N746="sníž. přenesená",J746,0)</f>
        <v>0</v>
      </c>
      <c r="BI746" s="106">
        <f>IF(N746="nulová",J746,0)</f>
        <v>0</v>
      </c>
      <c r="BJ746" s="9" t="s">
        <v>42</v>
      </c>
      <c r="BK746" s="106">
        <f>ROUND(I746*H746,2)</f>
        <v>0</v>
      </c>
      <c r="BL746" s="9" t="s">
        <v>168</v>
      </c>
      <c r="BM746" s="105" t="s">
        <v>926</v>
      </c>
    </row>
    <row r="747" spans="2:65" s="1" customFormat="1" ht="19.5" x14ac:dyDescent="0.2">
      <c r="B747" s="18"/>
      <c r="D747" s="107" t="s">
        <v>93</v>
      </c>
      <c r="F747" s="108" t="s">
        <v>925</v>
      </c>
      <c r="I747" s="38"/>
      <c r="L747" s="18"/>
      <c r="M747" s="109"/>
      <c r="N747" s="26"/>
      <c r="O747" s="26"/>
      <c r="P747" s="26"/>
      <c r="Q747" s="26"/>
      <c r="R747" s="26"/>
      <c r="S747" s="26"/>
      <c r="T747" s="27"/>
      <c r="AT747" s="9" t="s">
        <v>93</v>
      </c>
      <c r="AU747" s="9" t="s">
        <v>44</v>
      </c>
    </row>
    <row r="748" spans="2:65" s="1" customFormat="1" ht="292.5" x14ac:dyDescent="0.2">
      <c r="B748" s="18"/>
      <c r="D748" s="107" t="s">
        <v>223</v>
      </c>
      <c r="F748" s="128" t="s">
        <v>790</v>
      </c>
      <c r="I748" s="38"/>
      <c r="L748" s="18"/>
      <c r="M748" s="109"/>
      <c r="N748" s="26"/>
      <c r="O748" s="26"/>
      <c r="P748" s="26"/>
      <c r="Q748" s="26"/>
      <c r="R748" s="26"/>
      <c r="S748" s="26"/>
      <c r="T748" s="27"/>
      <c r="AT748" s="9" t="s">
        <v>223</v>
      </c>
      <c r="AU748" s="9" t="s">
        <v>44</v>
      </c>
    </row>
    <row r="749" spans="2:65" s="7" customFormat="1" x14ac:dyDescent="0.2">
      <c r="B749" s="110"/>
      <c r="D749" s="107" t="s">
        <v>95</v>
      </c>
      <c r="E749" s="111" t="s">
        <v>0</v>
      </c>
      <c r="F749" s="112" t="s">
        <v>927</v>
      </c>
      <c r="H749" s="113">
        <v>1</v>
      </c>
      <c r="I749" s="114"/>
      <c r="L749" s="110"/>
      <c r="M749" s="115"/>
      <c r="N749" s="116"/>
      <c r="O749" s="116"/>
      <c r="P749" s="116"/>
      <c r="Q749" s="116"/>
      <c r="R749" s="116"/>
      <c r="S749" s="116"/>
      <c r="T749" s="117"/>
      <c r="AT749" s="111" t="s">
        <v>95</v>
      </c>
      <c r="AU749" s="111" t="s">
        <v>44</v>
      </c>
      <c r="AV749" s="7" t="s">
        <v>44</v>
      </c>
      <c r="AW749" s="7" t="s">
        <v>20</v>
      </c>
      <c r="AX749" s="7" t="s">
        <v>41</v>
      </c>
      <c r="AY749" s="111" t="s">
        <v>84</v>
      </c>
    </row>
    <row r="750" spans="2:65" s="1" customFormat="1" ht="36" customHeight="1" x14ac:dyDescent="0.2">
      <c r="B750" s="93"/>
      <c r="C750" s="94" t="s">
        <v>928</v>
      </c>
      <c r="D750" s="94" t="s">
        <v>86</v>
      </c>
      <c r="E750" s="95" t="s">
        <v>770</v>
      </c>
      <c r="F750" s="96" t="s">
        <v>929</v>
      </c>
      <c r="G750" s="97" t="s">
        <v>163</v>
      </c>
      <c r="H750" s="98">
        <v>1</v>
      </c>
      <c r="I750" s="99"/>
      <c r="J750" s="100">
        <f>ROUND(I750*H750,2)</f>
        <v>0</v>
      </c>
      <c r="K750" s="96" t="s">
        <v>0</v>
      </c>
      <c r="L750" s="18"/>
      <c r="M750" s="101" t="s">
        <v>0</v>
      </c>
      <c r="N750" s="102" t="s">
        <v>28</v>
      </c>
      <c r="O750" s="26"/>
      <c r="P750" s="103">
        <f>O750*H750</f>
        <v>0</v>
      </c>
      <c r="Q750" s="103">
        <v>0</v>
      </c>
      <c r="R750" s="103">
        <f>Q750*H750</f>
        <v>0</v>
      </c>
      <c r="S750" s="103">
        <v>0</v>
      </c>
      <c r="T750" s="104">
        <f>S750*H750</f>
        <v>0</v>
      </c>
      <c r="AR750" s="105" t="s">
        <v>168</v>
      </c>
      <c r="AT750" s="105" t="s">
        <v>86</v>
      </c>
      <c r="AU750" s="105" t="s">
        <v>44</v>
      </c>
      <c r="AY750" s="9" t="s">
        <v>84</v>
      </c>
      <c r="BE750" s="106">
        <f>IF(N750="základní",J750,0)</f>
        <v>0</v>
      </c>
      <c r="BF750" s="106">
        <f>IF(N750="snížená",J750,0)</f>
        <v>0</v>
      </c>
      <c r="BG750" s="106">
        <f>IF(N750="zákl. přenesená",J750,0)</f>
        <v>0</v>
      </c>
      <c r="BH750" s="106">
        <f>IF(N750="sníž. přenesená",J750,0)</f>
        <v>0</v>
      </c>
      <c r="BI750" s="106">
        <f>IF(N750="nulová",J750,0)</f>
        <v>0</v>
      </c>
      <c r="BJ750" s="9" t="s">
        <v>42</v>
      </c>
      <c r="BK750" s="106">
        <f>ROUND(I750*H750,2)</f>
        <v>0</v>
      </c>
      <c r="BL750" s="9" t="s">
        <v>168</v>
      </c>
      <c r="BM750" s="105" t="s">
        <v>930</v>
      </c>
    </row>
    <row r="751" spans="2:65" s="1" customFormat="1" ht="19.5" x14ac:dyDescent="0.2">
      <c r="B751" s="18"/>
      <c r="D751" s="107" t="s">
        <v>93</v>
      </c>
      <c r="F751" s="108" t="s">
        <v>929</v>
      </c>
      <c r="I751" s="38"/>
      <c r="L751" s="18"/>
      <c r="M751" s="109"/>
      <c r="N751" s="26"/>
      <c r="O751" s="26"/>
      <c r="P751" s="26"/>
      <c r="Q751" s="26"/>
      <c r="R751" s="26"/>
      <c r="S751" s="26"/>
      <c r="T751" s="27"/>
      <c r="AT751" s="9" t="s">
        <v>93</v>
      </c>
      <c r="AU751" s="9" t="s">
        <v>44</v>
      </c>
    </row>
    <row r="752" spans="2:65" s="1" customFormat="1" ht="292.5" x14ac:dyDescent="0.2">
      <c r="B752" s="18"/>
      <c r="D752" s="107" t="s">
        <v>223</v>
      </c>
      <c r="F752" s="128" t="s">
        <v>790</v>
      </c>
      <c r="I752" s="38"/>
      <c r="L752" s="18"/>
      <c r="M752" s="109"/>
      <c r="N752" s="26"/>
      <c r="O752" s="26"/>
      <c r="P752" s="26"/>
      <c r="Q752" s="26"/>
      <c r="R752" s="26"/>
      <c r="S752" s="26"/>
      <c r="T752" s="27"/>
      <c r="AT752" s="9" t="s">
        <v>223</v>
      </c>
      <c r="AU752" s="9" t="s">
        <v>44</v>
      </c>
    </row>
    <row r="753" spans="2:65" s="7" customFormat="1" x14ac:dyDescent="0.2">
      <c r="B753" s="110"/>
      <c r="D753" s="107" t="s">
        <v>95</v>
      </c>
      <c r="E753" s="111" t="s">
        <v>0</v>
      </c>
      <c r="F753" s="112" t="s">
        <v>931</v>
      </c>
      <c r="H753" s="113">
        <v>1</v>
      </c>
      <c r="I753" s="114"/>
      <c r="L753" s="110"/>
      <c r="M753" s="115"/>
      <c r="N753" s="116"/>
      <c r="O753" s="116"/>
      <c r="P753" s="116"/>
      <c r="Q753" s="116"/>
      <c r="R753" s="116"/>
      <c r="S753" s="116"/>
      <c r="T753" s="117"/>
      <c r="AT753" s="111" t="s">
        <v>95</v>
      </c>
      <c r="AU753" s="111" t="s">
        <v>44</v>
      </c>
      <c r="AV753" s="7" t="s">
        <v>44</v>
      </c>
      <c r="AW753" s="7" t="s">
        <v>20</v>
      </c>
      <c r="AX753" s="7" t="s">
        <v>41</v>
      </c>
      <c r="AY753" s="111" t="s">
        <v>84</v>
      </c>
    </row>
    <row r="754" spans="2:65" s="1" customFormat="1" ht="36" customHeight="1" x14ac:dyDescent="0.2">
      <c r="B754" s="93"/>
      <c r="C754" s="94" t="s">
        <v>932</v>
      </c>
      <c r="D754" s="94" t="s">
        <v>86</v>
      </c>
      <c r="E754" s="95" t="s">
        <v>775</v>
      </c>
      <c r="F754" s="96" t="s">
        <v>933</v>
      </c>
      <c r="G754" s="97" t="s">
        <v>163</v>
      </c>
      <c r="H754" s="98">
        <v>1</v>
      </c>
      <c r="I754" s="99"/>
      <c r="J754" s="100">
        <f>ROUND(I754*H754,2)</f>
        <v>0</v>
      </c>
      <c r="K754" s="96" t="s">
        <v>0</v>
      </c>
      <c r="L754" s="18"/>
      <c r="M754" s="101" t="s">
        <v>0</v>
      </c>
      <c r="N754" s="102" t="s">
        <v>28</v>
      </c>
      <c r="O754" s="26"/>
      <c r="P754" s="103">
        <f>O754*H754</f>
        <v>0</v>
      </c>
      <c r="Q754" s="103">
        <v>0</v>
      </c>
      <c r="R754" s="103">
        <f>Q754*H754</f>
        <v>0</v>
      </c>
      <c r="S754" s="103">
        <v>0</v>
      </c>
      <c r="T754" s="104">
        <f>S754*H754</f>
        <v>0</v>
      </c>
      <c r="AR754" s="105" t="s">
        <v>168</v>
      </c>
      <c r="AT754" s="105" t="s">
        <v>86</v>
      </c>
      <c r="AU754" s="105" t="s">
        <v>44</v>
      </c>
      <c r="AY754" s="9" t="s">
        <v>84</v>
      </c>
      <c r="BE754" s="106">
        <f>IF(N754="základní",J754,0)</f>
        <v>0</v>
      </c>
      <c r="BF754" s="106">
        <f>IF(N754="snížená",J754,0)</f>
        <v>0</v>
      </c>
      <c r="BG754" s="106">
        <f>IF(N754="zákl. přenesená",J754,0)</f>
        <v>0</v>
      </c>
      <c r="BH754" s="106">
        <f>IF(N754="sníž. přenesená",J754,0)</f>
        <v>0</v>
      </c>
      <c r="BI754" s="106">
        <f>IF(N754="nulová",J754,0)</f>
        <v>0</v>
      </c>
      <c r="BJ754" s="9" t="s">
        <v>42</v>
      </c>
      <c r="BK754" s="106">
        <f>ROUND(I754*H754,2)</f>
        <v>0</v>
      </c>
      <c r="BL754" s="9" t="s">
        <v>168</v>
      </c>
      <c r="BM754" s="105" t="s">
        <v>934</v>
      </c>
    </row>
    <row r="755" spans="2:65" s="1" customFormat="1" ht="19.5" x14ac:dyDescent="0.2">
      <c r="B755" s="18"/>
      <c r="D755" s="107" t="s">
        <v>93</v>
      </c>
      <c r="F755" s="108" t="s">
        <v>933</v>
      </c>
      <c r="I755" s="38"/>
      <c r="L755" s="18"/>
      <c r="M755" s="109"/>
      <c r="N755" s="26"/>
      <c r="O755" s="26"/>
      <c r="P755" s="26"/>
      <c r="Q755" s="26"/>
      <c r="R755" s="26"/>
      <c r="S755" s="26"/>
      <c r="T755" s="27"/>
      <c r="AT755" s="9" t="s">
        <v>93</v>
      </c>
      <c r="AU755" s="9" t="s">
        <v>44</v>
      </c>
    </row>
    <row r="756" spans="2:65" s="1" customFormat="1" ht="292.5" x14ac:dyDescent="0.2">
      <c r="B756" s="18"/>
      <c r="D756" s="107" t="s">
        <v>223</v>
      </c>
      <c r="F756" s="128" t="s">
        <v>790</v>
      </c>
      <c r="I756" s="38"/>
      <c r="L756" s="18"/>
      <c r="M756" s="109"/>
      <c r="N756" s="26"/>
      <c r="O756" s="26"/>
      <c r="P756" s="26"/>
      <c r="Q756" s="26"/>
      <c r="R756" s="26"/>
      <c r="S756" s="26"/>
      <c r="T756" s="27"/>
      <c r="AT756" s="9" t="s">
        <v>223</v>
      </c>
      <c r="AU756" s="9" t="s">
        <v>44</v>
      </c>
    </row>
    <row r="757" spans="2:65" s="7" customFormat="1" x14ac:dyDescent="0.2">
      <c r="B757" s="110"/>
      <c r="D757" s="107" t="s">
        <v>95</v>
      </c>
      <c r="E757" s="111" t="s">
        <v>0</v>
      </c>
      <c r="F757" s="112" t="s">
        <v>935</v>
      </c>
      <c r="H757" s="113">
        <v>1</v>
      </c>
      <c r="I757" s="114"/>
      <c r="L757" s="110"/>
      <c r="M757" s="115"/>
      <c r="N757" s="116"/>
      <c r="O757" s="116"/>
      <c r="P757" s="116"/>
      <c r="Q757" s="116"/>
      <c r="R757" s="116"/>
      <c r="S757" s="116"/>
      <c r="T757" s="117"/>
      <c r="AT757" s="111" t="s">
        <v>95</v>
      </c>
      <c r="AU757" s="111" t="s">
        <v>44</v>
      </c>
      <c r="AV757" s="7" t="s">
        <v>44</v>
      </c>
      <c r="AW757" s="7" t="s">
        <v>20</v>
      </c>
      <c r="AX757" s="7" t="s">
        <v>41</v>
      </c>
      <c r="AY757" s="111" t="s">
        <v>84</v>
      </c>
    </row>
    <row r="758" spans="2:65" s="1" customFormat="1" ht="36" customHeight="1" x14ac:dyDescent="0.2">
      <c r="B758" s="93"/>
      <c r="C758" s="94" t="s">
        <v>936</v>
      </c>
      <c r="D758" s="94" t="s">
        <v>86</v>
      </c>
      <c r="E758" s="95" t="s">
        <v>780</v>
      </c>
      <c r="F758" s="96" t="s">
        <v>937</v>
      </c>
      <c r="G758" s="97" t="s">
        <v>163</v>
      </c>
      <c r="H758" s="98">
        <v>1</v>
      </c>
      <c r="I758" s="99"/>
      <c r="J758" s="100">
        <f>ROUND(I758*H758,2)</f>
        <v>0</v>
      </c>
      <c r="K758" s="96" t="s">
        <v>0</v>
      </c>
      <c r="L758" s="18"/>
      <c r="M758" s="101" t="s">
        <v>0</v>
      </c>
      <c r="N758" s="102" t="s">
        <v>28</v>
      </c>
      <c r="O758" s="26"/>
      <c r="P758" s="103">
        <f>O758*H758</f>
        <v>0</v>
      </c>
      <c r="Q758" s="103">
        <v>0</v>
      </c>
      <c r="R758" s="103">
        <f>Q758*H758</f>
        <v>0</v>
      </c>
      <c r="S758" s="103">
        <v>0</v>
      </c>
      <c r="T758" s="104">
        <f>S758*H758</f>
        <v>0</v>
      </c>
      <c r="AR758" s="105" t="s">
        <v>168</v>
      </c>
      <c r="AT758" s="105" t="s">
        <v>86</v>
      </c>
      <c r="AU758" s="105" t="s">
        <v>44</v>
      </c>
      <c r="AY758" s="9" t="s">
        <v>84</v>
      </c>
      <c r="BE758" s="106">
        <f>IF(N758="základní",J758,0)</f>
        <v>0</v>
      </c>
      <c r="BF758" s="106">
        <f>IF(N758="snížená",J758,0)</f>
        <v>0</v>
      </c>
      <c r="BG758" s="106">
        <f>IF(N758="zákl. přenesená",J758,0)</f>
        <v>0</v>
      </c>
      <c r="BH758" s="106">
        <f>IF(N758="sníž. přenesená",J758,0)</f>
        <v>0</v>
      </c>
      <c r="BI758" s="106">
        <f>IF(N758="nulová",J758,0)</f>
        <v>0</v>
      </c>
      <c r="BJ758" s="9" t="s">
        <v>42</v>
      </c>
      <c r="BK758" s="106">
        <f>ROUND(I758*H758,2)</f>
        <v>0</v>
      </c>
      <c r="BL758" s="9" t="s">
        <v>168</v>
      </c>
      <c r="BM758" s="105" t="s">
        <v>938</v>
      </c>
    </row>
    <row r="759" spans="2:65" s="1" customFormat="1" ht="19.5" x14ac:dyDescent="0.2">
      <c r="B759" s="18"/>
      <c r="D759" s="107" t="s">
        <v>93</v>
      </c>
      <c r="F759" s="108" t="s">
        <v>937</v>
      </c>
      <c r="I759" s="38"/>
      <c r="L759" s="18"/>
      <c r="M759" s="109"/>
      <c r="N759" s="26"/>
      <c r="O759" s="26"/>
      <c r="P759" s="26"/>
      <c r="Q759" s="26"/>
      <c r="R759" s="26"/>
      <c r="S759" s="26"/>
      <c r="T759" s="27"/>
      <c r="AT759" s="9" t="s">
        <v>93</v>
      </c>
      <c r="AU759" s="9" t="s">
        <v>44</v>
      </c>
    </row>
    <row r="760" spans="2:65" s="1" customFormat="1" ht="292.5" x14ac:dyDescent="0.2">
      <c r="B760" s="18"/>
      <c r="D760" s="107" t="s">
        <v>223</v>
      </c>
      <c r="F760" s="128" t="s">
        <v>790</v>
      </c>
      <c r="I760" s="38"/>
      <c r="L760" s="18"/>
      <c r="M760" s="109"/>
      <c r="N760" s="26"/>
      <c r="O760" s="26"/>
      <c r="P760" s="26"/>
      <c r="Q760" s="26"/>
      <c r="R760" s="26"/>
      <c r="S760" s="26"/>
      <c r="T760" s="27"/>
      <c r="AT760" s="9" t="s">
        <v>223</v>
      </c>
      <c r="AU760" s="9" t="s">
        <v>44</v>
      </c>
    </row>
    <row r="761" spans="2:65" s="7" customFormat="1" x14ac:dyDescent="0.2">
      <c r="B761" s="110"/>
      <c r="D761" s="107" t="s">
        <v>95</v>
      </c>
      <c r="E761" s="111" t="s">
        <v>0</v>
      </c>
      <c r="F761" s="112" t="s">
        <v>939</v>
      </c>
      <c r="H761" s="113">
        <v>1</v>
      </c>
      <c r="I761" s="114"/>
      <c r="L761" s="110"/>
      <c r="M761" s="115"/>
      <c r="N761" s="116"/>
      <c r="O761" s="116"/>
      <c r="P761" s="116"/>
      <c r="Q761" s="116"/>
      <c r="R761" s="116"/>
      <c r="S761" s="116"/>
      <c r="T761" s="117"/>
      <c r="AT761" s="111" t="s">
        <v>95</v>
      </c>
      <c r="AU761" s="111" t="s">
        <v>44</v>
      </c>
      <c r="AV761" s="7" t="s">
        <v>44</v>
      </c>
      <c r="AW761" s="7" t="s">
        <v>20</v>
      </c>
      <c r="AX761" s="7" t="s">
        <v>41</v>
      </c>
      <c r="AY761" s="111" t="s">
        <v>84</v>
      </c>
    </row>
    <row r="762" spans="2:65" s="1" customFormat="1" ht="36" customHeight="1" x14ac:dyDescent="0.2">
      <c r="B762" s="93"/>
      <c r="C762" s="94" t="s">
        <v>940</v>
      </c>
      <c r="D762" s="94" t="s">
        <v>86</v>
      </c>
      <c r="E762" s="95" t="s">
        <v>787</v>
      </c>
      <c r="F762" s="96" t="s">
        <v>941</v>
      </c>
      <c r="G762" s="97" t="s">
        <v>163</v>
      </c>
      <c r="H762" s="98">
        <v>1</v>
      </c>
      <c r="I762" s="99"/>
      <c r="J762" s="100">
        <f>ROUND(I762*H762,2)</f>
        <v>0</v>
      </c>
      <c r="K762" s="96" t="s">
        <v>0</v>
      </c>
      <c r="L762" s="18"/>
      <c r="M762" s="101" t="s">
        <v>0</v>
      </c>
      <c r="N762" s="102" t="s">
        <v>28</v>
      </c>
      <c r="O762" s="26"/>
      <c r="P762" s="103">
        <f>O762*H762</f>
        <v>0</v>
      </c>
      <c r="Q762" s="103">
        <v>0</v>
      </c>
      <c r="R762" s="103">
        <f>Q762*H762</f>
        <v>0</v>
      </c>
      <c r="S762" s="103">
        <v>0</v>
      </c>
      <c r="T762" s="104">
        <f>S762*H762</f>
        <v>0</v>
      </c>
      <c r="AR762" s="105" t="s">
        <v>168</v>
      </c>
      <c r="AT762" s="105" t="s">
        <v>86</v>
      </c>
      <c r="AU762" s="105" t="s">
        <v>44</v>
      </c>
      <c r="AY762" s="9" t="s">
        <v>84</v>
      </c>
      <c r="BE762" s="106">
        <f>IF(N762="základní",J762,0)</f>
        <v>0</v>
      </c>
      <c r="BF762" s="106">
        <f>IF(N762="snížená",J762,0)</f>
        <v>0</v>
      </c>
      <c r="BG762" s="106">
        <f>IF(N762="zákl. přenesená",J762,0)</f>
        <v>0</v>
      </c>
      <c r="BH762" s="106">
        <f>IF(N762="sníž. přenesená",J762,0)</f>
        <v>0</v>
      </c>
      <c r="BI762" s="106">
        <f>IF(N762="nulová",J762,0)</f>
        <v>0</v>
      </c>
      <c r="BJ762" s="9" t="s">
        <v>42</v>
      </c>
      <c r="BK762" s="106">
        <f>ROUND(I762*H762,2)</f>
        <v>0</v>
      </c>
      <c r="BL762" s="9" t="s">
        <v>168</v>
      </c>
      <c r="BM762" s="105" t="s">
        <v>942</v>
      </c>
    </row>
    <row r="763" spans="2:65" s="1" customFormat="1" ht="19.5" x14ac:dyDescent="0.2">
      <c r="B763" s="18"/>
      <c r="D763" s="107" t="s">
        <v>93</v>
      </c>
      <c r="F763" s="108" t="s">
        <v>941</v>
      </c>
      <c r="I763" s="38"/>
      <c r="L763" s="18"/>
      <c r="M763" s="109"/>
      <c r="N763" s="26"/>
      <c r="O763" s="26"/>
      <c r="P763" s="26"/>
      <c r="Q763" s="26"/>
      <c r="R763" s="26"/>
      <c r="S763" s="26"/>
      <c r="T763" s="27"/>
      <c r="AT763" s="9" t="s">
        <v>93</v>
      </c>
      <c r="AU763" s="9" t="s">
        <v>44</v>
      </c>
    </row>
    <row r="764" spans="2:65" s="1" customFormat="1" ht="292.5" x14ac:dyDescent="0.2">
      <c r="B764" s="18"/>
      <c r="D764" s="107" t="s">
        <v>223</v>
      </c>
      <c r="F764" s="128" t="s">
        <v>790</v>
      </c>
      <c r="I764" s="38"/>
      <c r="L764" s="18"/>
      <c r="M764" s="109"/>
      <c r="N764" s="26"/>
      <c r="O764" s="26"/>
      <c r="P764" s="26"/>
      <c r="Q764" s="26"/>
      <c r="R764" s="26"/>
      <c r="S764" s="26"/>
      <c r="T764" s="27"/>
      <c r="AT764" s="9" t="s">
        <v>223</v>
      </c>
      <c r="AU764" s="9" t="s">
        <v>44</v>
      </c>
    </row>
    <row r="765" spans="2:65" s="7" customFormat="1" x14ac:dyDescent="0.2">
      <c r="B765" s="110"/>
      <c r="D765" s="107" t="s">
        <v>95</v>
      </c>
      <c r="E765" s="111" t="s">
        <v>0</v>
      </c>
      <c r="F765" s="112" t="s">
        <v>943</v>
      </c>
      <c r="H765" s="113">
        <v>1</v>
      </c>
      <c r="I765" s="114"/>
      <c r="L765" s="110"/>
      <c r="M765" s="115"/>
      <c r="N765" s="116"/>
      <c r="O765" s="116"/>
      <c r="P765" s="116"/>
      <c r="Q765" s="116"/>
      <c r="R765" s="116"/>
      <c r="S765" s="116"/>
      <c r="T765" s="117"/>
      <c r="AT765" s="111" t="s">
        <v>95</v>
      </c>
      <c r="AU765" s="111" t="s">
        <v>44</v>
      </c>
      <c r="AV765" s="7" t="s">
        <v>44</v>
      </c>
      <c r="AW765" s="7" t="s">
        <v>20</v>
      </c>
      <c r="AX765" s="7" t="s">
        <v>41</v>
      </c>
      <c r="AY765" s="111" t="s">
        <v>84</v>
      </c>
    </row>
    <row r="766" spans="2:65" s="1" customFormat="1" ht="36" customHeight="1" x14ac:dyDescent="0.2">
      <c r="B766" s="93"/>
      <c r="C766" s="94" t="s">
        <v>944</v>
      </c>
      <c r="D766" s="94" t="s">
        <v>86</v>
      </c>
      <c r="E766" s="95" t="s">
        <v>792</v>
      </c>
      <c r="F766" s="96" t="s">
        <v>945</v>
      </c>
      <c r="G766" s="97" t="s">
        <v>163</v>
      </c>
      <c r="H766" s="98">
        <v>1</v>
      </c>
      <c r="I766" s="99"/>
      <c r="J766" s="100">
        <f>ROUND(I766*H766,2)</f>
        <v>0</v>
      </c>
      <c r="K766" s="96" t="s">
        <v>0</v>
      </c>
      <c r="L766" s="18"/>
      <c r="M766" s="101" t="s">
        <v>0</v>
      </c>
      <c r="N766" s="102" t="s">
        <v>28</v>
      </c>
      <c r="O766" s="26"/>
      <c r="P766" s="103">
        <f>O766*H766</f>
        <v>0</v>
      </c>
      <c r="Q766" s="103">
        <v>0</v>
      </c>
      <c r="R766" s="103">
        <f>Q766*H766</f>
        <v>0</v>
      </c>
      <c r="S766" s="103">
        <v>0</v>
      </c>
      <c r="T766" s="104">
        <f>S766*H766</f>
        <v>0</v>
      </c>
      <c r="AR766" s="105" t="s">
        <v>168</v>
      </c>
      <c r="AT766" s="105" t="s">
        <v>86</v>
      </c>
      <c r="AU766" s="105" t="s">
        <v>44</v>
      </c>
      <c r="AY766" s="9" t="s">
        <v>84</v>
      </c>
      <c r="BE766" s="106">
        <f>IF(N766="základní",J766,0)</f>
        <v>0</v>
      </c>
      <c r="BF766" s="106">
        <f>IF(N766="snížená",J766,0)</f>
        <v>0</v>
      </c>
      <c r="BG766" s="106">
        <f>IF(N766="zákl. přenesená",J766,0)</f>
        <v>0</v>
      </c>
      <c r="BH766" s="106">
        <f>IF(N766="sníž. přenesená",J766,0)</f>
        <v>0</v>
      </c>
      <c r="BI766" s="106">
        <f>IF(N766="nulová",J766,0)</f>
        <v>0</v>
      </c>
      <c r="BJ766" s="9" t="s">
        <v>42</v>
      </c>
      <c r="BK766" s="106">
        <f>ROUND(I766*H766,2)</f>
        <v>0</v>
      </c>
      <c r="BL766" s="9" t="s">
        <v>168</v>
      </c>
      <c r="BM766" s="105" t="s">
        <v>946</v>
      </c>
    </row>
    <row r="767" spans="2:65" s="1" customFormat="1" ht="19.5" x14ac:dyDescent="0.2">
      <c r="B767" s="18"/>
      <c r="D767" s="107" t="s">
        <v>93</v>
      </c>
      <c r="F767" s="108" t="s">
        <v>945</v>
      </c>
      <c r="I767" s="38"/>
      <c r="L767" s="18"/>
      <c r="M767" s="109"/>
      <c r="N767" s="26"/>
      <c r="O767" s="26"/>
      <c r="P767" s="26"/>
      <c r="Q767" s="26"/>
      <c r="R767" s="26"/>
      <c r="S767" s="26"/>
      <c r="T767" s="27"/>
      <c r="AT767" s="9" t="s">
        <v>93</v>
      </c>
      <c r="AU767" s="9" t="s">
        <v>44</v>
      </c>
    </row>
    <row r="768" spans="2:65" s="1" customFormat="1" ht="292.5" x14ac:dyDescent="0.2">
      <c r="B768" s="18"/>
      <c r="D768" s="107" t="s">
        <v>223</v>
      </c>
      <c r="F768" s="128" t="s">
        <v>790</v>
      </c>
      <c r="I768" s="38"/>
      <c r="L768" s="18"/>
      <c r="M768" s="109"/>
      <c r="N768" s="26"/>
      <c r="O768" s="26"/>
      <c r="P768" s="26"/>
      <c r="Q768" s="26"/>
      <c r="R768" s="26"/>
      <c r="S768" s="26"/>
      <c r="T768" s="27"/>
      <c r="AT768" s="9" t="s">
        <v>223</v>
      </c>
      <c r="AU768" s="9" t="s">
        <v>44</v>
      </c>
    </row>
    <row r="769" spans="2:65" s="7" customFormat="1" x14ac:dyDescent="0.2">
      <c r="B769" s="110"/>
      <c r="D769" s="107" t="s">
        <v>95</v>
      </c>
      <c r="E769" s="111" t="s">
        <v>0</v>
      </c>
      <c r="F769" s="112" t="s">
        <v>947</v>
      </c>
      <c r="H769" s="113">
        <v>1</v>
      </c>
      <c r="I769" s="114"/>
      <c r="L769" s="110"/>
      <c r="M769" s="115"/>
      <c r="N769" s="116"/>
      <c r="O769" s="116"/>
      <c r="P769" s="116"/>
      <c r="Q769" s="116"/>
      <c r="R769" s="116"/>
      <c r="S769" s="116"/>
      <c r="T769" s="117"/>
      <c r="AT769" s="111" t="s">
        <v>95</v>
      </c>
      <c r="AU769" s="111" t="s">
        <v>44</v>
      </c>
      <c r="AV769" s="7" t="s">
        <v>44</v>
      </c>
      <c r="AW769" s="7" t="s">
        <v>20</v>
      </c>
      <c r="AX769" s="7" t="s">
        <v>41</v>
      </c>
      <c r="AY769" s="111" t="s">
        <v>84</v>
      </c>
    </row>
    <row r="770" spans="2:65" s="1" customFormat="1" ht="36" customHeight="1" x14ac:dyDescent="0.2">
      <c r="B770" s="93"/>
      <c r="C770" s="94" t="s">
        <v>948</v>
      </c>
      <c r="D770" s="94" t="s">
        <v>86</v>
      </c>
      <c r="E770" s="95" t="s">
        <v>796</v>
      </c>
      <c r="F770" s="96" t="s">
        <v>949</v>
      </c>
      <c r="G770" s="97" t="s">
        <v>163</v>
      </c>
      <c r="H770" s="98">
        <v>1</v>
      </c>
      <c r="I770" s="99"/>
      <c r="J770" s="100">
        <f>ROUND(I770*H770,2)</f>
        <v>0</v>
      </c>
      <c r="K770" s="96" t="s">
        <v>0</v>
      </c>
      <c r="L770" s="18"/>
      <c r="M770" s="101" t="s">
        <v>0</v>
      </c>
      <c r="N770" s="102" t="s">
        <v>28</v>
      </c>
      <c r="O770" s="26"/>
      <c r="P770" s="103">
        <f>O770*H770</f>
        <v>0</v>
      </c>
      <c r="Q770" s="103">
        <v>0</v>
      </c>
      <c r="R770" s="103">
        <f>Q770*H770</f>
        <v>0</v>
      </c>
      <c r="S770" s="103">
        <v>0</v>
      </c>
      <c r="T770" s="104">
        <f>S770*H770</f>
        <v>0</v>
      </c>
      <c r="AR770" s="105" t="s">
        <v>168</v>
      </c>
      <c r="AT770" s="105" t="s">
        <v>86</v>
      </c>
      <c r="AU770" s="105" t="s">
        <v>44</v>
      </c>
      <c r="AY770" s="9" t="s">
        <v>84</v>
      </c>
      <c r="BE770" s="106">
        <f>IF(N770="základní",J770,0)</f>
        <v>0</v>
      </c>
      <c r="BF770" s="106">
        <f>IF(N770="snížená",J770,0)</f>
        <v>0</v>
      </c>
      <c r="BG770" s="106">
        <f>IF(N770="zákl. přenesená",J770,0)</f>
        <v>0</v>
      </c>
      <c r="BH770" s="106">
        <f>IF(N770="sníž. přenesená",J770,0)</f>
        <v>0</v>
      </c>
      <c r="BI770" s="106">
        <f>IF(N770="nulová",J770,0)</f>
        <v>0</v>
      </c>
      <c r="BJ770" s="9" t="s">
        <v>42</v>
      </c>
      <c r="BK770" s="106">
        <f>ROUND(I770*H770,2)</f>
        <v>0</v>
      </c>
      <c r="BL770" s="9" t="s">
        <v>168</v>
      </c>
      <c r="BM770" s="105" t="s">
        <v>950</v>
      </c>
    </row>
    <row r="771" spans="2:65" s="1" customFormat="1" ht="19.5" x14ac:dyDescent="0.2">
      <c r="B771" s="18"/>
      <c r="D771" s="107" t="s">
        <v>93</v>
      </c>
      <c r="F771" s="108" t="s">
        <v>949</v>
      </c>
      <c r="I771" s="38"/>
      <c r="L771" s="18"/>
      <c r="M771" s="109"/>
      <c r="N771" s="26"/>
      <c r="O771" s="26"/>
      <c r="P771" s="26"/>
      <c r="Q771" s="26"/>
      <c r="R771" s="26"/>
      <c r="S771" s="26"/>
      <c r="T771" s="27"/>
      <c r="AT771" s="9" t="s">
        <v>93</v>
      </c>
      <c r="AU771" s="9" t="s">
        <v>44</v>
      </c>
    </row>
    <row r="772" spans="2:65" s="1" customFormat="1" ht="292.5" x14ac:dyDescent="0.2">
      <c r="B772" s="18"/>
      <c r="D772" s="107" t="s">
        <v>223</v>
      </c>
      <c r="F772" s="128" t="s">
        <v>790</v>
      </c>
      <c r="I772" s="38"/>
      <c r="L772" s="18"/>
      <c r="M772" s="109"/>
      <c r="N772" s="26"/>
      <c r="O772" s="26"/>
      <c r="P772" s="26"/>
      <c r="Q772" s="26"/>
      <c r="R772" s="26"/>
      <c r="S772" s="26"/>
      <c r="T772" s="27"/>
      <c r="AT772" s="9" t="s">
        <v>223</v>
      </c>
      <c r="AU772" s="9" t="s">
        <v>44</v>
      </c>
    </row>
    <row r="773" spans="2:65" s="7" customFormat="1" x14ac:dyDescent="0.2">
      <c r="B773" s="110"/>
      <c r="D773" s="107" t="s">
        <v>95</v>
      </c>
      <c r="E773" s="111" t="s">
        <v>0</v>
      </c>
      <c r="F773" s="112" t="s">
        <v>951</v>
      </c>
      <c r="H773" s="113">
        <v>1</v>
      </c>
      <c r="I773" s="114"/>
      <c r="L773" s="110"/>
      <c r="M773" s="115"/>
      <c r="N773" s="116"/>
      <c r="O773" s="116"/>
      <c r="P773" s="116"/>
      <c r="Q773" s="116"/>
      <c r="R773" s="116"/>
      <c r="S773" s="116"/>
      <c r="T773" s="117"/>
      <c r="AT773" s="111" t="s">
        <v>95</v>
      </c>
      <c r="AU773" s="111" t="s">
        <v>44</v>
      </c>
      <c r="AV773" s="7" t="s">
        <v>44</v>
      </c>
      <c r="AW773" s="7" t="s">
        <v>20</v>
      </c>
      <c r="AX773" s="7" t="s">
        <v>41</v>
      </c>
      <c r="AY773" s="111" t="s">
        <v>84</v>
      </c>
    </row>
    <row r="774" spans="2:65" s="1" customFormat="1" ht="36" customHeight="1" x14ac:dyDescent="0.2">
      <c r="B774" s="93"/>
      <c r="C774" s="94" t="s">
        <v>952</v>
      </c>
      <c r="D774" s="94" t="s">
        <v>86</v>
      </c>
      <c r="E774" s="95" t="s">
        <v>800</v>
      </c>
      <c r="F774" s="96" t="s">
        <v>953</v>
      </c>
      <c r="G774" s="97" t="s">
        <v>163</v>
      </c>
      <c r="H774" s="98">
        <v>1</v>
      </c>
      <c r="I774" s="99"/>
      <c r="J774" s="100">
        <f>ROUND(I774*H774,2)</f>
        <v>0</v>
      </c>
      <c r="K774" s="96" t="s">
        <v>0</v>
      </c>
      <c r="L774" s="18"/>
      <c r="M774" s="101" t="s">
        <v>0</v>
      </c>
      <c r="N774" s="102" t="s">
        <v>28</v>
      </c>
      <c r="O774" s="26"/>
      <c r="P774" s="103">
        <f>O774*H774</f>
        <v>0</v>
      </c>
      <c r="Q774" s="103">
        <v>0</v>
      </c>
      <c r="R774" s="103">
        <f>Q774*H774</f>
        <v>0</v>
      </c>
      <c r="S774" s="103">
        <v>0</v>
      </c>
      <c r="T774" s="104">
        <f>S774*H774</f>
        <v>0</v>
      </c>
      <c r="AR774" s="105" t="s">
        <v>168</v>
      </c>
      <c r="AT774" s="105" t="s">
        <v>86</v>
      </c>
      <c r="AU774" s="105" t="s">
        <v>44</v>
      </c>
      <c r="AY774" s="9" t="s">
        <v>84</v>
      </c>
      <c r="BE774" s="106">
        <f>IF(N774="základní",J774,0)</f>
        <v>0</v>
      </c>
      <c r="BF774" s="106">
        <f>IF(N774="snížená",J774,0)</f>
        <v>0</v>
      </c>
      <c r="BG774" s="106">
        <f>IF(N774="zákl. přenesená",J774,0)</f>
        <v>0</v>
      </c>
      <c r="BH774" s="106">
        <f>IF(N774="sníž. přenesená",J774,0)</f>
        <v>0</v>
      </c>
      <c r="BI774" s="106">
        <f>IF(N774="nulová",J774,0)</f>
        <v>0</v>
      </c>
      <c r="BJ774" s="9" t="s">
        <v>42</v>
      </c>
      <c r="BK774" s="106">
        <f>ROUND(I774*H774,2)</f>
        <v>0</v>
      </c>
      <c r="BL774" s="9" t="s">
        <v>168</v>
      </c>
      <c r="BM774" s="105" t="s">
        <v>954</v>
      </c>
    </row>
    <row r="775" spans="2:65" s="1" customFormat="1" ht="19.5" x14ac:dyDescent="0.2">
      <c r="B775" s="18"/>
      <c r="D775" s="107" t="s">
        <v>93</v>
      </c>
      <c r="F775" s="108" t="s">
        <v>953</v>
      </c>
      <c r="I775" s="38"/>
      <c r="L775" s="18"/>
      <c r="M775" s="109"/>
      <c r="N775" s="26"/>
      <c r="O775" s="26"/>
      <c r="P775" s="26"/>
      <c r="Q775" s="26"/>
      <c r="R775" s="26"/>
      <c r="S775" s="26"/>
      <c r="T775" s="27"/>
      <c r="AT775" s="9" t="s">
        <v>93</v>
      </c>
      <c r="AU775" s="9" t="s">
        <v>44</v>
      </c>
    </row>
    <row r="776" spans="2:65" s="1" customFormat="1" ht="292.5" x14ac:dyDescent="0.2">
      <c r="B776" s="18"/>
      <c r="D776" s="107" t="s">
        <v>223</v>
      </c>
      <c r="F776" s="128" t="s">
        <v>790</v>
      </c>
      <c r="I776" s="38"/>
      <c r="L776" s="18"/>
      <c r="M776" s="109"/>
      <c r="N776" s="26"/>
      <c r="O776" s="26"/>
      <c r="P776" s="26"/>
      <c r="Q776" s="26"/>
      <c r="R776" s="26"/>
      <c r="S776" s="26"/>
      <c r="T776" s="27"/>
      <c r="AT776" s="9" t="s">
        <v>223</v>
      </c>
      <c r="AU776" s="9" t="s">
        <v>44</v>
      </c>
    </row>
    <row r="777" spans="2:65" s="7" customFormat="1" x14ac:dyDescent="0.2">
      <c r="B777" s="110"/>
      <c r="D777" s="107" t="s">
        <v>95</v>
      </c>
      <c r="E777" s="111" t="s">
        <v>0</v>
      </c>
      <c r="F777" s="112" t="s">
        <v>955</v>
      </c>
      <c r="H777" s="113">
        <v>1</v>
      </c>
      <c r="I777" s="114"/>
      <c r="L777" s="110"/>
      <c r="M777" s="115"/>
      <c r="N777" s="116"/>
      <c r="O777" s="116"/>
      <c r="P777" s="116"/>
      <c r="Q777" s="116"/>
      <c r="R777" s="116"/>
      <c r="S777" s="116"/>
      <c r="T777" s="117"/>
      <c r="AT777" s="111" t="s">
        <v>95</v>
      </c>
      <c r="AU777" s="111" t="s">
        <v>44</v>
      </c>
      <c r="AV777" s="7" t="s">
        <v>44</v>
      </c>
      <c r="AW777" s="7" t="s">
        <v>20</v>
      </c>
      <c r="AX777" s="7" t="s">
        <v>41</v>
      </c>
      <c r="AY777" s="111" t="s">
        <v>84</v>
      </c>
    </row>
    <row r="778" spans="2:65" s="1" customFormat="1" ht="36" customHeight="1" x14ac:dyDescent="0.2">
      <c r="B778" s="93"/>
      <c r="C778" s="94" t="s">
        <v>956</v>
      </c>
      <c r="D778" s="94" t="s">
        <v>86</v>
      </c>
      <c r="E778" s="95" t="s">
        <v>804</v>
      </c>
      <c r="F778" s="96" t="s">
        <v>957</v>
      </c>
      <c r="G778" s="97" t="s">
        <v>163</v>
      </c>
      <c r="H778" s="98">
        <v>1</v>
      </c>
      <c r="I778" s="99"/>
      <c r="J778" s="100">
        <f>ROUND(I778*H778,2)</f>
        <v>0</v>
      </c>
      <c r="K778" s="96" t="s">
        <v>0</v>
      </c>
      <c r="L778" s="18"/>
      <c r="M778" s="101" t="s">
        <v>0</v>
      </c>
      <c r="N778" s="102" t="s">
        <v>28</v>
      </c>
      <c r="O778" s="26"/>
      <c r="P778" s="103">
        <f>O778*H778</f>
        <v>0</v>
      </c>
      <c r="Q778" s="103">
        <v>0</v>
      </c>
      <c r="R778" s="103">
        <f>Q778*H778</f>
        <v>0</v>
      </c>
      <c r="S778" s="103">
        <v>0</v>
      </c>
      <c r="T778" s="104">
        <f>S778*H778</f>
        <v>0</v>
      </c>
      <c r="AR778" s="105" t="s">
        <v>168</v>
      </c>
      <c r="AT778" s="105" t="s">
        <v>86</v>
      </c>
      <c r="AU778" s="105" t="s">
        <v>44</v>
      </c>
      <c r="AY778" s="9" t="s">
        <v>84</v>
      </c>
      <c r="BE778" s="106">
        <f>IF(N778="základní",J778,0)</f>
        <v>0</v>
      </c>
      <c r="BF778" s="106">
        <f>IF(N778="snížená",J778,0)</f>
        <v>0</v>
      </c>
      <c r="BG778" s="106">
        <f>IF(N778="zákl. přenesená",J778,0)</f>
        <v>0</v>
      </c>
      <c r="BH778" s="106">
        <f>IF(N778="sníž. přenesená",J778,0)</f>
        <v>0</v>
      </c>
      <c r="BI778" s="106">
        <f>IF(N778="nulová",J778,0)</f>
        <v>0</v>
      </c>
      <c r="BJ778" s="9" t="s">
        <v>42</v>
      </c>
      <c r="BK778" s="106">
        <f>ROUND(I778*H778,2)</f>
        <v>0</v>
      </c>
      <c r="BL778" s="9" t="s">
        <v>168</v>
      </c>
      <c r="BM778" s="105" t="s">
        <v>958</v>
      </c>
    </row>
    <row r="779" spans="2:65" s="1" customFormat="1" ht="19.5" x14ac:dyDescent="0.2">
      <c r="B779" s="18"/>
      <c r="D779" s="107" t="s">
        <v>93</v>
      </c>
      <c r="F779" s="108" t="s">
        <v>957</v>
      </c>
      <c r="I779" s="38"/>
      <c r="L779" s="18"/>
      <c r="M779" s="109"/>
      <c r="N779" s="26"/>
      <c r="O779" s="26"/>
      <c r="P779" s="26"/>
      <c r="Q779" s="26"/>
      <c r="R779" s="26"/>
      <c r="S779" s="26"/>
      <c r="T779" s="27"/>
      <c r="AT779" s="9" t="s">
        <v>93</v>
      </c>
      <c r="AU779" s="9" t="s">
        <v>44</v>
      </c>
    </row>
    <row r="780" spans="2:65" s="1" customFormat="1" ht="292.5" x14ac:dyDescent="0.2">
      <c r="B780" s="18"/>
      <c r="D780" s="107" t="s">
        <v>223</v>
      </c>
      <c r="F780" s="128" t="s">
        <v>790</v>
      </c>
      <c r="I780" s="38"/>
      <c r="L780" s="18"/>
      <c r="M780" s="109"/>
      <c r="N780" s="26"/>
      <c r="O780" s="26"/>
      <c r="P780" s="26"/>
      <c r="Q780" s="26"/>
      <c r="R780" s="26"/>
      <c r="S780" s="26"/>
      <c r="T780" s="27"/>
      <c r="AT780" s="9" t="s">
        <v>223</v>
      </c>
      <c r="AU780" s="9" t="s">
        <v>44</v>
      </c>
    </row>
    <row r="781" spans="2:65" s="7" customFormat="1" x14ac:dyDescent="0.2">
      <c r="B781" s="110"/>
      <c r="D781" s="107" t="s">
        <v>95</v>
      </c>
      <c r="E781" s="111" t="s">
        <v>0</v>
      </c>
      <c r="F781" s="112" t="s">
        <v>959</v>
      </c>
      <c r="H781" s="113">
        <v>1</v>
      </c>
      <c r="I781" s="114"/>
      <c r="L781" s="110"/>
      <c r="M781" s="115"/>
      <c r="N781" s="116"/>
      <c r="O781" s="116"/>
      <c r="P781" s="116"/>
      <c r="Q781" s="116"/>
      <c r="R781" s="116"/>
      <c r="S781" s="116"/>
      <c r="T781" s="117"/>
      <c r="AT781" s="111" t="s">
        <v>95</v>
      </c>
      <c r="AU781" s="111" t="s">
        <v>44</v>
      </c>
      <c r="AV781" s="7" t="s">
        <v>44</v>
      </c>
      <c r="AW781" s="7" t="s">
        <v>20</v>
      </c>
      <c r="AX781" s="7" t="s">
        <v>41</v>
      </c>
      <c r="AY781" s="111" t="s">
        <v>84</v>
      </c>
    </row>
    <row r="782" spans="2:65" s="1" customFormat="1" ht="36" customHeight="1" x14ac:dyDescent="0.2">
      <c r="B782" s="93"/>
      <c r="C782" s="94"/>
      <c r="D782" s="94"/>
      <c r="E782" s="95"/>
      <c r="F782" s="96"/>
      <c r="G782" s="97"/>
      <c r="H782" s="98"/>
      <c r="I782" s="99"/>
      <c r="J782" s="100"/>
      <c r="K782" s="96"/>
      <c r="L782" s="18"/>
      <c r="M782" s="101" t="s">
        <v>0</v>
      </c>
      <c r="N782" s="102" t="s">
        <v>28</v>
      </c>
      <c r="O782" s="26"/>
      <c r="P782" s="103">
        <f>O782*H782</f>
        <v>0</v>
      </c>
      <c r="Q782" s="103">
        <v>0</v>
      </c>
      <c r="R782" s="103">
        <f>Q782*H782</f>
        <v>0</v>
      </c>
      <c r="S782" s="103">
        <v>0</v>
      </c>
      <c r="T782" s="104">
        <f>S782*H782</f>
        <v>0</v>
      </c>
      <c r="AR782" s="105" t="s">
        <v>168</v>
      </c>
      <c r="AT782" s="105" t="s">
        <v>86</v>
      </c>
      <c r="AU782" s="105" t="s">
        <v>44</v>
      </c>
      <c r="AY782" s="9" t="s">
        <v>84</v>
      </c>
      <c r="BE782" s="106">
        <f>IF(N782="základní",J782,0)</f>
        <v>0</v>
      </c>
      <c r="BF782" s="106">
        <f>IF(N782="snížená",J782,0)</f>
        <v>0</v>
      </c>
      <c r="BG782" s="106">
        <f>IF(N782="zákl. přenesená",J782,0)</f>
        <v>0</v>
      </c>
      <c r="BH782" s="106">
        <f>IF(N782="sníž. přenesená",J782,0)</f>
        <v>0</v>
      </c>
      <c r="BI782" s="106">
        <f>IF(N782="nulová",J782,0)</f>
        <v>0</v>
      </c>
      <c r="BJ782" s="9" t="s">
        <v>42</v>
      </c>
      <c r="BK782" s="106">
        <f>ROUND(I782*H782,2)</f>
        <v>0</v>
      </c>
      <c r="BL782" s="9" t="s">
        <v>168</v>
      </c>
      <c r="BM782" s="105" t="s">
        <v>961</v>
      </c>
    </row>
    <row r="783" spans="2:65" s="1" customFormat="1" x14ac:dyDescent="0.2">
      <c r="B783" s="18"/>
      <c r="D783" s="107"/>
      <c r="F783" s="108"/>
      <c r="I783" s="38"/>
      <c r="L783" s="18"/>
      <c r="M783" s="109"/>
      <c r="N783" s="26"/>
      <c r="O783" s="26"/>
      <c r="P783" s="26"/>
      <c r="Q783" s="26"/>
      <c r="R783" s="26"/>
      <c r="S783" s="26"/>
      <c r="T783" s="27"/>
      <c r="AT783" s="9" t="s">
        <v>93</v>
      </c>
      <c r="AU783" s="9" t="s">
        <v>44</v>
      </c>
    </row>
    <row r="784" spans="2:65" s="1" customFormat="1" x14ac:dyDescent="0.2">
      <c r="B784" s="18"/>
      <c r="D784" s="107"/>
      <c r="F784" s="128"/>
      <c r="I784" s="38"/>
      <c r="L784" s="18"/>
      <c r="M784" s="109"/>
      <c r="N784" s="26"/>
      <c r="O784" s="26"/>
      <c r="P784" s="26"/>
      <c r="Q784" s="26"/>
      <c r="R784" s="26"/>
      <c r="S784" s="26"/>
      <c r="T784" s="27"/>
      <c r="AT784" s="9" t="s">
        <v>223</v>
      </c>
      <c r="AU784" s="9" t="s">
        <v>44</v>
      </c>
    </row>
    <row r="785" spans="2:65" s="7" customFormat="1" x14ac:dyDescent="0.2">
      <c r="B785" s="110"/>
      <c r="D785" s="107"/>
      <c r="E785" s="111"/>
      <c r="F785" s="112"/>
      <c r="H785" s="113"/>
      <c r="I785" s="114"/>
      <c r="L785" s="110"/>
      <c r="M785" s="115"/>
      <c r="N785" s="116"/>
      <c r="O785" s="116"/>
      <c r="P785" s="116"/>
      <c r="Q785" s="116"/>
      <c r="R785" s="116"/>
      <c r="S785" s="116"/>
      <c r="T785" s="117"/>
      <c r="AT785" s="111" t="s">
        <v>95</v>
      </c>
      <c r="AU785" s="111" t="s">
        <v>44</v>
      </c>
      <c r="AV785" s="7" t="s">
        <v>44</v>
      </c>
      <c r="AW785" s="7" t="s">
        <v>20</v>
      </c>
      <c r="AX785" s="7" t="s">
        <v>41</v>
      </c>
      <c r="AY785" s="111" t="s">
        <v>84</v>
      </c>
    </row>
    <row r="786" spans="2:65" s="1" customFormat="1" ht="36" customHeight="1" x14ac:dyDescent="0.2">
      <c r="B786" s="93"/>
      <c r="C786" s="94"/>
      <c r="D786" s="94"/>
      <c r="E786" s="95"/>
      <c r="F786" s="96"/>
      <c r="G786" s="97"/>
      <c r="H786" s="98"/>
      <c r="I786" s="99"/>
      <c r="J786" s="100"/>
      <c r="K786" s="96"/>
      <c r="L786" s="18"/>
      <c r="M786" s="101" t="s">
        <v>0</v>
      </c>
      <c r="N786" s="102" t="s">
        <v>28</v>
      </c>
      <c r="O786" s="26"/>
      <c r="P786" s="103">
        <f>O786*H786</f>
        <v>0</v>
      </c>
      <c r="Q786" s="103">
        <v>0</v>
      </c>
      <c r="R786" s="103">
        <f>Q786*H786</f>
        <v>0</v>
      </c>
      <c r="S786" s="103">
        <v>0</v>
      </c>
      <c r="T786" s="104">
        <f>S786*H786</f>
        <v>0</v>
      </c>
      <c r="AR786" s="105" t="s">
        <v>168</v>
      </c>
      <c r="AT786" s="105" t="s">
        <v>86</v>
      </c>
      <c r="AU786" s="105" t="s">
        <v>44</v>
      </c>
      <c r="AY786" s="9" t="s">
        <v>84</v>
      </c>
      <c r="BE786" s="106">
        <f>IF(N786="základní",J786,0)</f>
        <v>0</v>
      </c>
      <c r="BF786" s="106">
        <f>IF(N786="snížená",J786,0)</f>
        <v>0</v>
      </c>
      <c r="BG786" s="106">
        <f>IF(N786="zákl. přenesená",J786,0)</f>
        <v>0</v>
      </c>
      <c r="BH786" s="106">
        <f>IF(N786="sníž. přenesená",J786,0)</f>
        <v>0</v>
      </c>
      <c r="BI786" s="106">
        <f>IF(N786="nulová",J786,0)</f>
        <v>0</v>
      </c>
      <c r="BJ786" s="9" t="s">
        <v>42</v>
      </c>
      <c r="BK786" s="106">
        <f>ROUND(I786*H786,2)</f>
        <v>0</v>
      </c>
      <c r="BL786" s="9" t="s">
        <v>168</v>
      </c>
      <c r="BM786" s="105" t="s">
        <v>962</v>
      </c>
    </row>
    <row r="787" spans="2:65" s="1" customFormat="1" x14ac:dyDescent="0.2">
      <c r="B787" s="18"/>
      <c r="D787" s="107"/>
      <c r="F787" s="108"/>
      <c r="I787" s="38"/>
      <c r="L787" s="18"/>
      <c r="M787" s="109"/>
      <c r="N787" s="26"/>
      <c r="O787" s="26"/>
      <c r="P787" s="26"/>
      <c r="Q787" s="26"/>
      <c r="R787" s="26"/>
      <c r="S787" s="26"/>
      <c r="T787" s="27"/>
      <c r="AT787" s="9" t="s">
        <v>93</v>
      </c>
      <c r="AU787" s="9" t="s">
        <v>44</v>
      </c>
    </row>
    <row r="788" spans="2:65" s="1" customFormat="1" x14ac:dyDescent="0.2">
      <c r="B788" s="18"/>
      <c r="D788" s="107"/>
      <c r="F788" s="128"/>
      <c r="I788" s="38"/>
      <c r="L788" s="18"/>
      <c r="M788" s="109"/>
      <c r="N788" s="26"/>
      <c r="O788" s="26"/>
      <c r="P788" s="26"/>
      <c r="Q788" s="26"/>
      <c r="R788" s="26"/>
      <c r="S788" s="26"/>
      <c r="T788" s="27"/>
      <c r="AT788" s="9" t="s">
        <v>223</v>
      </c>
      <c r="AU788" s="9" t="s">
        <v>44</v>
      </c>
    </row>
    <row r="789" spans="2:65" s="7" customFormat="1" x14ac:dyDescent="0.2">
      <c r="B789" s="110"/>
      <c r="D789" s="107"/>
      <c r="E789" s="111"/>
      <c r="F789" s="112"/>
      <c r="H789" s="113"/>
      <c r="I789" s="114"/>
      <c r="L789" s="110"/>
      <c r="M789" s="115"/>
      <c r="N789" s="116"/>
      <c r="O789" s="116"/>
      <c r="P789" s="116"/>
      <c r="Q789" s="116"/>
      <c r="R789" s="116"/>
      <c r="S789" s="116"/>
      <c r="T789" s="117"/>
      <c r="AT789" s="111" t="s">
        <v>95</v>
      </c>
      <c r="AU789" s="111" t="s">
        <v>44</v>
      </c>
      <c r="AV789" s="7" t="s">
        <v>44</v>
      </c>
      <c r="AW789" s="7" t="s">
        <v>20</v>
      </c>
      <c r="AX789" s="7" t="s">
        <v>41</v>
      </c>
      <c r="AY789" s="111" t="s">
        <v>84</v>
      </c>
    </row>
    <row r="790" spans="2:65" s="1" customFormat="1" ht="36" customHeight="1" x14ac:dyDescent="0.2">
      <c r="B790" s="93"/>
      <c r="C790" s="94"/>
      <c r="D790" s="94"/>
      <c r="E790" s="95"/>
      <c r="F790" s="96"/>
      <c r="G790" s="97"/>
      <c r="H790" s="98"/>
      <c r="I790" s="99"/>
      <c r="J790" s="100"/>
      <c r="K790" s="96"/>
      <c r="L790" s="18"/>
      <c r="M790" s="101" t="s">
        <v>0</v>
      </c>
      <c r="N790" s="102" t="s">
        <v>28</v>
      </c>
      <c r="O790" s="26"/>
      <c r="P790" s="103">
        <f>O790*H790</f>
        <v>0</v>
      </c>
      <c r="Q790" s="103">
        <v>0</v>
      </c>
      <c r="R790" s="103">
        <f>Q790*H790</f>
        <v>0</v>
      </c>
      <c r="S790" s="103">
        <v>0</v>
      </c>
      <c r="T790" s="104">
        <f>S790*H790</f>
        <v>0</v>
      </c>
      <c r="AR790" s="105" t="s">
        <v>168</v>
      </c>
      <c r="AT790" s="105" t="s">
        <v>86</v>
      </c>
      <c r="AU790" s="105" t="s">
        <v>44</v>
      </c>
      <c r="AY790" s="9" t="s">
        <v>84</v>
      </c>
      <c r="BE790" s="106">
        <f>IF(N790="základní",J790,0)</f>
        <v>0</v>
      </c>
      <c r="BF790" s="106">
        <f>IF(N790="snížená",J790,0)</f>
        <v>0</v>
      </c>
      <c r="BG790" s="106">
        <f>IF(N790="zákl. přenesená",J790,0)</f>
        <v>0</v>
      </c>
      <c r="BH790" s="106">
        <f>IF(N790="sníž. přenesená",J790,0)</f>
        <v>0</v>
      </c>
      <c r="BI790" s="106">
        <f>IF(N790="nulová",J790,0)</f>
        <v>0</v>
      </c>
      <c r="BJ790" s="9" t="s">
        <v>42</v>
      </c>
      <c r="BK790" s="106">
        <f>ROUND(I790*H790,2)</f>
        <v>0</v>
      </c>
      <c r="BL790" s="9" t="s">
        <v>168</v>
      </c>
      <c r="BM790" s="105" t="s">
        <v>963</v>
      </c>
    </row>
    <row r="791" spans="2:65" s="1" customFormat="1" x14ac:dyDescent="0.2">
      <c r="B791" s="18"/>
      <c r="D791" s="107"/>
      <c r="F791" s="108"/>
      <c r="I791" s="38"/>
      <c r="L791" s="18"/>
      <c r="M791" s="109"/>
      <c r="N791" s="26"/>
      <c r="O791" s="26"/>
      <c r="P791" s="26"/>
      <c r="Q791" s="26"/>
      <c r="R791" s="26"/>
      <c r="S791" s="26"/>
      <c r="T791" s="27"/>
      <c r="AT791" s="9" t="s">
        <v>93</v>
      </c>
      <c r="AU791" s="9" t="s">
        <v>44</v>
      </c>
    </row>
    <row r="792" spans="2:65" s="1" customFormat="1" x14ac:dyDescent="0.2">
      <c r="B792" s="18"/>
      <c r="D792" s="107"/>
      <c r="F792" s="128"/>
      <c r="I792" s="38"/>
      <c r="L792" s="18"/>
      <c r="M792" s="109"/>
      <c r="N792" s="26"/>
      <c r="O792" s="26"/>
      <c r="P792" s="26"/>
      <c r="Q792" s="26"/>
      <c r="R792" s="26"/>
      <c r="S792" s="26"/>
      <c r="T792" s="27"/>
      <c r="AT792" s="9" t="s">
        <v>223</v>
      </c>
      <c r="AU792" s="9" t="s">
        <v>44</v>
      </c>
    </row>
    <row r="793" spans="2:65" s="7" customFormat="1" x14ac:dyDescent="0.2">
      <c r="B793" s="110"/>
      <c r="D793" s="107"/>
      <c r="E793" s="111"/>
      <c r="F793" s="112"/>
      <c r="H793" s="113"/>
      <c r="I793" s="114"/>
      <c r="L793" s="110"/>
      <c r="M793" s="115"/>
      <c r="N793" s="116"/>
      <c r="O793" s="116"/>
      <c r="P793" s="116"/>
      <c r="Q793" s="116"/>
      <c r="R793" s="116"/>
      <c r="S793" s="116"/>
      <c r="T793" s="117"/>
      <c r="AT793" s="111" t="s">
        <v>95</v>
      </c>
      <c r="AU793" s="111" t="s">
        <v>44</v>
      </c>
      <c r="AV793" s="7" t="s">
        <v>44</v>
      </c>
      <c r="AW793" s="7" t="s">
        <v>20</v>
      </c>
      <c r="AX793" s="7" t="s">
        <v>41</v>
      </c>
      <c r="AY793" s="111" t="s">
        <v>84</v>
      </c>
    </row>
    <row r="794" spans="2:65" s="1" customFormat="1" ht="36" customHeight="1" x14ac:dyDescent="0.2">
      <c r="B794" s="93"/>
      <c r="C794" s="94"/>
      <c r="D794" s="94"/>
      <c r="E794" s="95"/>
      <c r="F794" s="96"/>
      <c r="G794" s="97"/>
      <c r="H794" s="98"/>
      <c r="I794" s="99"/>
      <c r="J794" s="100"/>
      <c r="K794" s="96"/>
      <c r="L794" s="18"/>
      <c r="M794" s="101" t="s">
        <v>0</v>
      </c>
      <c r="N794" s="102" t="s">
        <v>28</v>
      </c>
      <c r="O794" s="26"/>
      <c r="P794" s="103">
        <f>O794*H794</f>
        <v>0</v>
      </c>
      <c r="Q794" s="103">
        <v>0</v>
      </c>
      <c r="R794" s="103">
        <f>Q794*H794</f>
        <v>0</v>
      </c>
      <c r="S794" s="103">
        <v>0</v>
      </c>
      <c r="T794" s="104">
        <f>S794*H794</f>
        <v>0</v>
      </c>
      <c r="AR794" s="105" t="s">
        <v>168</v>
      </c>
      <c r="AT794" s="105" t="s">
        <v>86</v>
      </c>
      <c r="AU794" s="105" t="s">
        <v>44</v>
      </c>
      <c r="AY794" s="9" t="s">
        <v>84</v>
      </c>
      <c r="BE794" s="106">
        <f>IF(N794="základní",J794,0)</f>
        <v>0</v>
      </c>
      <c r="BF794" s="106">
        <f>IF(N794="snížená",J794,0)</f>
        <v>0</v>
      </c>
      <c r="BG794" s="106">
        <f>IF(N794="zákl. přenesená",J794,0)</f>
        <v>0</v>
      </c>
      <c r="BH794" s="106">
        <f>IF(N794="sníž. přenesená",J794,0)</f>
        <v>0</v>
      </c>
      <c r="BI794" s="106">
        <f>IF(N794="nulová",J794,0)</f>
        <v>0</v>
      </c>
      <c r="BJ794" s="9" t="s">
        <v>42</v>
      </c>
      <c r="BK794" s="106">
        <f>ROUND(I794*H794,2)</f>
        <v>0</v>
      </c>
      <c r="BL794" s="9" t="s">
        <v>168</v>
      </c>
      <c r="BM794" s="105" t="s">
        <v>964</v>
      </c>
    </row>
    <row r="795" spans="2:65" s="1" customFormat="1" x14ac:dyDescent="0.2">
      <c r="B795" s="18"/>
      <c r="D795" s="107"/>
      <c r="F795" s="108"/>
      <c r="I795" s="38"/>
      <c r="L795" s="18"/>
      <c r="M795" s="109"/>
      <c r="N795" s="26"/>
      <c r="O795" s="26"/>
      <c r="P795" s="26"/>
      <c r="Q795" s="26"/>
      <c r="R795" s="26"/>
      <c r="S795" s="26"/>
      <c r="T795" s="27"/>
      <c r="AT795" s="9" t="s">
        <v>93</v>
      </c>
      <c r="AU795" s="9" t="s">
        <v>44</v>
      </c>
    </row>
    <row r="796" spans="2:65" s="1" customFormat="1" x14ac:dyDescent="0.2">
      <c r="B796" s="18"/>
      <c r="D796" s="107"/>
      <c r="F796" s="128"/>
      <c r="I796" s="38"/>
      <c r="L796" s="18"/>
      <c r="M796" s="109"/>
      <c r="N796" s="26"/>
      <c r="O796" s="26"/>
      <c r="P796" s="26"/>
      <c r="Q796" s="26"/>
      <c r="R796" s="26"/>
      <c r="S796" s="26"/>
      <c r="T796" s="27"/>
      <c r="AT796" s="9" t="s">
        <v>223</v>
      </c>
      <c r="AU796" s="9" t="s">
        <v>44</v>
      </c>
    </row>
    <row r="797" spans="2:65" s="7" customFormat="1" x14ac:dyDescent="0.2">
      <c r="B797" s="110"/>
      <c r="D797" s="107"/>
      <c r="E797" s="111"/>
      <c r="F797" s="112"/>
      <c r="H797" s="113"/>
      <c r="I797" s="114"/>
      <c r="L797" s="110"/>
      <c r="M797" s="115"/>
      <c r="N797" s="116"/>
      <c r="O797" s="116"/>
      <c r="P797" s="116"/>
      <c r="Q797" s="116"/>
      <c r="R797" s="116"/>
      <c r="S797" s="116"/>
      <c r="T797" s="117"/>
      <c r="AT797" s="111" t="s">
        <v>95</v>
      </c>
      <c r="AU797" s="111" t="s">
        <v>44</v>
      </c>
      <c r="AV797" s="7" t="s">
        <v>44</v>
      </c>
      <c r="AW797" s="7" t="s">
        <v>20</v>
      </c>
      <c r="AX797" s="7" t="s">
        <v>41</v>
      </c>
      <c r="AY797" s="111" t="s">
        <v>84</v>
      </c>
    </row>
    <row r="798" spans="2:65" s="1" customFormat="1" ht="36" customHeight="1" x14ac:dyDescent="0.2">
      <c r="B798" s="93"/>
      <c r="C798" s="94" t="s">
        <v>965</v>
      </c>
      <c r="D798" s="94" t="s">
        <v>86</v>
      </c>
      <c r="E798" s="95" t="s">
        <v>836</v>
      </c>
      <c r="F798" s="96" t="s">
        <v>966</v>
      </c>
      <c r="G798" s="97" t="s">
        <v>163</v>
      </c>
      <c r="H798" s="98">
        <v>1</v>
      </c>
      <c r="I798" s="99"/>
      <c r="J798" s="100">
        <f>ROUND(I798*H798,2)</f>
        <v>0</v>
      </c>
      <c r="K798" s="96" t="s">
        <v>0</v>
      </c>
      <c r="L798" s="18"/>
      <c r="M798" s="101" t="s">
        <v>0</v>
      </c>
      <c r="N798" s="102" t="s">
        <v>28</v>
      </c>
      <c r="O798" s="26"/>
      <c r="P798" s="103">
        <f>O798*H798</f>
        <v>0</v>
      </c>
      <c r="Q798" s="103">
        <v>0</v>
      </c>
      <c r="R798" s="103">
        <f>Q798*H798</f>
        <v>0</v>
      </c>
      <c r="S798" s="103">
        <v>0</v>
      </c>
      <c r="T798" s="104">
        <f>S798*H798</f>
        <v>0</v>
      </c>
      <c r="AR798" s="105" t="s">
        <v>168</v>
      </c>
      <c r="AT798" s="105" t="s">
        <v>86</v>
      </c>
      <c r="AU798" s="105" t="s">
        <v>44</v>
      </c>
      <c r="AY798" s="9" t="s">
        <v>84</v>
      </c>
      <c r="BE798" s="106">
        <f>IF(N798="základní",J798,0)</f>
        <v>0</v>
      </c>
      <c r="BF798" s="106">
        <f>IF(N798="snížená",J798,0)</f>
        <v>0</v>
      </c>
      <c r="BG798" s="106">
        <f>IF(N798="zákl. přenesená",J798,0)</f>
        <v>0</v>
      </c>
      <c r="BH798" s="106">
        <f>IF(N798="sníž. přenesená",J798,0)</f>
        <v>0</v>
      </c>
      <c r="BI798" s="106">
        <f>IF(N798="nulová",J798,0)</f>
        <v>0</v>
      </c>
      <c r="BJ798" s="9" t="s">
        <v>42</v>
      </c>
      <c r="BK798" s="106">
        <f>ROUND(I798*H798,2)</f>
        <v>0</v>
      </c>
      <c r="BL798" s="9" t="s">
        <v>168</v>
      </c>
      <c r="BM798" s="105" t="s">
        <v>967</v>
      </c>
    </row>
    <row r="799" spans="2:65" s="1" customFormat="1" ht="19.5" x14ac:dyDescent="0.2">
      <c r="B799" s="18"/>
      <c r="D799" s="107" t="s">
        <v>93</v>
      </c>
      <c r="F799" s="108" t="s">
        <v>966</v>
      </c>
      <c r="I799" s="38"/>
      <c r="L799" s="18"/>
      <c r="M799" s="109"/>
      <c r="N799" s="26"/>
      <c r="O799" s="26"/>
      <c r="P799" s="26"/>
      <c r="Q799" s="26"/>
      <c r="R799" s="26"/>
      <c r="S799" s="26"/>
      <c r="T799" s="27"/>
      <c r="AT799" s="9" t="s">
        <v>93</v>
      </c>
      <c r="AU799" s="9" t="s">
        <v>44</v>
      </c>
    </row>
    <row r="800" spans="2:65" s="1" customFormat="1" ht="292.5" x14ac:dyDescent="0.2">
      <c r="B800" s="18"/>
      <c r="D800" s="107" t="s">
        <v>223</v>
      </c>
      <c r="F800" s="128" t="s">
        <v>790</v>
      </c>
      <c r="I800" s="38"/>
      <c r="L800" s="18"/>
      <c r="M800" s="109"/>
      <c r="N800" s="26"/>
      <c r="O800" s="26"/>
      <c r="P800" s="26"/>
      <c r="Q800" s="26"/>
      <c r="R800" s="26"/>
      <c r="S800" s="26"/>
      <c r="T800" s="27"/>
      <c r="AT800" s="9" t="s">
        <v>223</v>
      </c>
      <c r="AU800" s="9" t="s">
        <v>44</v>
      </c>
    </row>
    <row r="801" spans="2:65" s="7" customFormat="1" x14ac:dyDescent="0.2">
      <c r="B801" s="110"/>
      <c r="D801" s="107" t="s">
        <v>95</v>
      </c>
      <c r="E801" s="111" t="s">
        <v>0</v>
      </c>
      <c r="F801" s="112" t="s">
        <v>968</v>
      </c>
      <c r="H801" s="113">
        <v>1</v>
      </c>
      <c r="I801" s="114"/>
      <c r="L801" s="110"/>
      <c r="M801" s="115"/>
      <c r="N801" s="116"/>
      <c r="O801" s="116"/>
      <c r="P801" s="116"/>
      <c r="Q801" s="116"/>
      <c r="R801" s="116"/>
      <c r="S801" s="116"/>
      <c r="T801" s="117"/>
      <c r="AT801" s="111" t="s">
        <v>95</v>
      </c>
      <c r="AU801" s="111" t="s">
        <v>44</v>
      </c>
      <c r="AV801" s="7" t="s">
        <v>44</v>
      </c>
      <c r="AW801" s="7" t="s">
        <v>20</v>
      </c>
      <c r="AX801" s="7" t="s">
        <v>41</v>
      </c>
      <c r="AY801" s="111" t="s">
        <v>84</v>
      </c>
    </row>
    <row r="802" spans="2:65" s="1" customFormat="1" ht="36" customHeight="1" x14ac:dyDescent="0.2">
      <c r="B802" s="93"/>
      <c r="C802" s="94"/>
      <c r="D802" s="94"/>
      <c r="E802" s="95"/>
      <c r="F802" s="96"/>
      <c r="G802" s="97"/>
      <c r="H802" s="98"/>
      <c r="I802" s="99"/>
      <c r="J802" s="100"/>
      <c r="K802" s="96"/>
      <c r="L802" s="18"/>
      <c r="M802" s="101" t="s">
        <v>0</v>
      </c>
      <c r="N802" s="102" t="s">
        <v>28</v>
      </c>
      <c r="O802" s="26"/>
      <c r="P802" s="103">
        <f>O802*H802</f>
        <v>0</v>
      </c>
      <c r="Q802" s="103">
        <v>0</v>
      </c>
      <c r="R802" s="103">
        <f>Q802*H802</f>
        <v>0</v>
      </c>
      <c r="S802" s="103">
        <v>0</v>
      </c>
      <c r="T802" s="104">
        <f>S802*H802</f>
        <v>0</v>
      </c>
      <c r="AR802" s="105" t="s">
        <v>168</v>
      </c>
      <c r="AT802" s="105" t="s">
        <v>86</v>
      </c>
      <c r="AU802" s="105" t="s">
        <v>44</v>
      </c>
      <c r="AY802" s="9" t="s">
        <v>84</v>
      </c>
      <c r="BE802" s="106">
        <f>IF(N802="základní",J802,0)</f>
        <v>0</v>
      </c>
      <c r="BF802" s="106">
        <f>IF(N802="snížená",J802,0)</f>
        <v>0</v>
      </c>
      <c r="BG802" s="106">
        <f>IF(N802="zákl. přenesená",J802,0)</f>
        <v>0</v>
      </c>
      <c r="BH802" s="106">
        <f>IF(N802="sníž. přenesená",J802,0)</f>
        <v>0</v>
      </c>
      <c r="BI802" s="106">
        <f>IF(N802="nulová",J802,0)</f>
        <v>0</v>
      </c>
      <c r="BJ802" s="9" t="s">
        <v>42</v>
      </c>
      <c r="BK802" s="106">
        <f>ROUND(I802*H802,2)</f>
        <v>0</v>
      </c>
      <c r="BL802" s="9" t="s">
        <v>168</v>
      </c>
      <c r="BM802" s="105" t="s">
        <v>969</v>
      </c>
    </row>
    <row r="803" spans="2:65" s="1" customFormat="1" x14ac:dyDescent="0.2">
      <c r="B803" s="18"/>
      <c r="D803" s="107"/>
      <c r="F803" s="108"/>
      <c r="I803" s="38"/>
      <c r="L803" s="18"/>
      <c r="M803" s="109"/>
      <c r="N803" s="26"/>
      <c r="O803" s="26"/>
      <c r="P803" s="26"/>
      <c r="Q803" s="26"/>
      <c r="R803" s="26"/>
      <c r="S803" s="26"/>
      <c r="T803" s="27"/>
      <c r="AT803" s="9" t="s">
        <v>93</v>
      </c>
      <c r="AU803" s="9" t="s">
        <v>44</v>
      </c>
    </row>
    <row r="804" spans="2:65" s="1" customFormat="1" x14ac:dyDescent="0.2">
      <c r="B804" s="18"/>
      <c r="D804" s="107"/>
      <c r="F804" s="128"/>
      <c r="I804" s="38"/>
      <c r="L804" s="18"/>
      <c r="M804" s="109"/>
      <c r="N804" s="26"/>
      <c r="O804" s="26"/>
      <c r="P804" s="26"/>
      <c r="Q804" s="26"/>
      <c r="R804" s="26"/>
      <c r="S804" s="26"/>
      <c r="T804" s="27"/>
      <c r="AT804" s="9" t="s">
        <v>223</v>
      </c>
      <c r="AU804" s="9" t="s">
        <v>44</v>
      </c>
    </row>
    <row r="805" spans="2:65" s="7" customFormat="1" x14ac:dyDescent="0.2">
      <c r="B805" s="110"/>
      <c r="D805" s="107"/>
      <c r="E805" s="111"/>
      <c r="F805" s="112"/>
      <c r="H805" s="113"/>
      <c r="I805" s="114"/>
      <c r="L805" s="110"/>
      <c r="M805" s="115"/>
      <c r="N805" s="116"/>
      <c r="O805" s="116"/>
      <c r="P805" s="116"/>
      <c r="Q805" s="116"/>
      <c r="R805" s="116"/>
      <c r="S805" s="116"/>
      <c r="T805" s="117"/>
      <c r="AT805" s="111" t="s">
        <v>95</v>
      </c>
      <c r="AU805" s="111" t="s">
        <v>44</v>
      </c>
      <c r="AV805" s="7" t="s">
        <v>44</v>
      </c>
      <c r="AW805" s="7" t="s">
        <v>20</v>
      </c>
      <c r="AX805" s="7" t="s">
        <v>41</v>
      </c>
      <c r="AY805" s="111" t="s">
        <v>84</v>
      </c>
    </row>
    <row r="806" spans="2:65" s="1" customFormat="1" ht="36" customHeight="1" x14ac:dyDescent="0.2">
      <c r="B806" s="93"/>
      <c r="C806" s="94"/>
      <c r="D806" s="94"/>
      <c r="E806" s="95"/>
      <c r="F806" s="96"/>
      <c r="G806" s="97"/>
      <c r="H806" s="98"/>
      <c r="I806" s="99"/>
      <c r="J806" s="100"/>
      <c r="K806" s="96"/>
      <c r="L806" s="18"/>
      <c r="M806" s="101" t="s">
        <v>0</v>
      </c>
      <c r="N806" s="102" t="s">
        <v>28</v>
      </c>
      <c r="O806" s="26"/>
      <c r="P806" s="103">
        <f>O806*H806</f>
        <v>0</v>
      </c>
      <c r="Q806" s="103">
        <v>0</v>
      </c>
      <c r="R806" s="103">
        <f>Q806*H806</f>
        <v>0</v>
      </c>
      <c r="S806" s="103">
        <v>0</v>
      </c>
      <c r="T806" s="104">
        <f>S806*H806</f>
        <v>0</v>
      </c>
      <c r="AR806" s="105" t="s">
        <v>168</v>
      </c>
      <c r="AT806" s="105" t="s">
        <v>86</v>
      </c>
      <c r="AU806" s="105" t="s">
        <v>44</v>
      </c>
      <c r="AY806" s="9" t="s">
        <v>84</v>
      </c>
      <c r="BE806" s="106">
        <f>IF(N806="základní",J806,0)</f>
        <v>0</v>
      </c>
      <c r="BF806" s="106">
        <f>IF(N806="snížená",J806,0)</f>
        <v>0</v>
      </c>
      <c r="BG806" s="106">
        <f>IF(N806="zákl. přenesená",J806,0)</f>
        <v>0</v>
      </c>
      <c r="BH806" s="106">
        <f>IF(N806="sníž. přenesená",J806,0)</f>
        <v>0</v>
      </c>
      <c r="BI806" s="106">
        <f>IF(N806="nulová",J806,0)</f>
        <v>0</v>
      </c>
      <c r="BJ806" s="9" t="s">
        <v>42</v>
      </c>
      <c r="BK806" s="106">
        <f>ROUND(I806*H806,2)</f>
        <v>0</v>
      </c>
      <c r="BL806" s="9" t="s">
        <v>168</v>
      </c>
      <c r="BM806" s="105" t="s">
        <v>970</v>
      </c>
    </row>
    <row r="807" spans="2:65" s="1" customFormat="1" x14ac:dyDescent="0.2">
      <c r="B807" s="18"/>
      <c r="D807" s="107"/>
      <c r="F807" s="108"/>
      <c r="I807" s="38"/>
      <c r="L807" s="18"/>
      <c r="M807" s="109"/>
      <c r="N807" s="26"/>
      <c r="O807" s="26"/>
      <c r="P807" s="26"/>
      <c r="Q807" s="26"/>
      <c r="R807" s="26"/>
      <c r="S807" s="26"/>
      <c r="T807" s="27"/>
      <c r="AT807" s="9" t="s">
        <v>93</v>
      </c>
      <c r="AU807" s="9" t="s">
        <v>44</v>
      </c>
    </row>
    <row r="808" spans="2:65" s="1" customFormat="1" x14ac:dyDescent="0.2">
      <c r="B808" s="18"/>
      <c r="D808" s="107"/>
      <c r="F808" s="128"/>
      <c r="I808" s="38"/>
      <c r="L808" s="18"/>
      <c r="M808" s="109"/>
      <c r="N808" s="26"/>
      <c r="O808" s="26"/>
      <c r="P808" s="26"/>
      <c r="Q808" s="26"/>
      <c r="R808" s="26"/>
      <c r="S808" s="26"/>
      <c r="T808" s="27"/>
      <c r="AT808" s="9" t="s">
        <v>223</v>
      </c>
      <c r="AU808" s="9" t="s">
        <v>44</v>
      </c>
    </row>
    <row r="809" spans="2:65" s="7" customFormat="1" x14ac:dyDescent="0.2">
      <c r="B809" s="110"/>
      <c r="D809" s="107"/>
      <c r="E809" s="111"/>
      <c r="F809" s="112"/>
      <c r="H809" s="113"/>
      <c r="I809" s="114"/>
      <c r="L809" s="110"/>
      <c r="M809" s="115"/>
      <c r="N809" s="116"/>
      <c r="O809" s="116"/>
      <c r="P809" s="116"/>
      <c r="Q809" s="116"/>
      <c r="R809" s="116"/>
      <c r="S809" s="116"/>
      <c r="T809" s="117"/>
      <c r="AT809" s="111" t="s">
        <v>95</v>
      </c>
      <c r="AU809" s="111" t="s">
        <v>44</v>
      </c>
      <c r="AV809" s="7" t="s">
        <v>44</v>
      </c>
      <c r="AW809" s="7" t="s">
        <v>20</v>
      </c>
      <c r="AX809" s="7" t="s">
        <v>41</v>
      </c>
      <c r="AY809" s="111" t="s">
        <v>84</v>
      </c>
    </row>
    <row r="810" spans="2:65" s="1" customFormat="1" ht="36" customHeight="1" x14ac:dyDescent="0.2">
      <c r="B810" s="93"/>
      <c r="C810" s="94" t="s">
        <v>971</v>
      </c>
      <c r="D810" s="94" t="s">
        <v>86</v>
      </c>
      <c r="E810" s="95" t="s">
        <v>848</v>
      </c>
      <c r="F810" s="96" t="s">
        <v>972</v>
      </c>
      <c r="G810" s="97" t="s">
        <v>163</v>
      </c>
      <c r="H810" s="98">
        <v>1</v>
      </c>
      <c r="I810" s="99"/>
      <c r="J810" s="100">
        <f>ROUND(I810*H810,2)</f>
        <v>0</v>
      </c>
      <c r="K810" s="96" t="s">
        <v>0</v>
      </c>
      <c r="L810" s="18"/>
      <c r="M810" s="101" t="s">
        <v>0</v>
      </c>
      <c r="N810" s="102" t="s">
        <v>28</v>
      </c>
      <c r="O810" s="26"/>
      <c r="P810" s="103">
        <f>O810*H810</f>
        <v>0</v>
      </c>
      <c r="Q810" s="103">
        <v>0</v>
      </c>
      <c r="R810" s="103">
        <f>Q810*H810</f>
        <v>0</v>
      </c>
      <c r="S810" s="103">
        <v>0</v>
      </c>
      <c r="T810" s="104">
        <f>S810*H810</f>
        <v>0</v>
      </c>
      <c r="AR810" s="105" t="s">
        <v>168</v>
      </c>
      <c r="AT810" s="105" t="s">
        <v>86</v>
      </c>
      <c r="AU810" s="105" t="s">
        <v>44</v>
      </c>
      <c r="AY810" s="9" t="s">
        <v>84</v>
      </c>
      <c r="BE810" s="106">
        <f>IF(N810="základní",J810,0)</f>
        <v>0</v>
      </c>
      <c r="BF810" s="106">
        <f>IF(N810="snížená",J810,0)</f>
        <v>0</v>
      </c>
      <c r="BG810" s="106">
        <f>IF(N810="zákl. přenesená",J810,0)</f>
        <v>0</v>
      </c>
      <c r="BH810" s="106">
        <f>IF(N810="sníž. přenesená",J810,0)</f>
        <v>0</v>
      </c>
      <c r="BI810" s="106">
        <f>IF(N810="nulová",J810,0)</f>
        <v>0</v>
      </c>
      <c r="BJ810" s="9" t="s">
        <v>42</v>
      </c>
      <c r="BK810" s="106">
        <f>ROUND(I810*H810,2)</f>
        <v>0</v>
      </c>
      <c r="BL810" s="9" t="s">
        <v>168</v>
      </c>
      <c r="BM810" s="105" t="s">
        <v>973</v>
      </c>
    </row>
    <row r="811" spans="2:65" s="1" customFormat="1" ht="19.5" x14ac:dyDescent="0.2">
      <c r="B811" s="18"/>
      <c r="D811" s="107" t="s">
        <v>93</v>
      </c>
      <c r="F811" s="108" t="s">
        <v>972</v>
      </c>
      <c r="I811" s="38"/>
      <c r="L811" s="18"/>
      <c r="M811" s="109"/>
      <c r="N811" s="26"/>
      <c r="O811" s="26"/>
      <c r="P811" s="26"/>
      <c r="Q811" s="26"/>
      <c r="R811" s="26"/>
      <c r="S811" s="26"/>
      <c r="T811" s="27"/>
      <c r="AT811" s="9" t="s">
        <v>93</v>
      </c>
      <c r="AU811" s="9" t="s">
        <v>44</v>
      </c>
    </row>
    <row r="812" spans="2:65" s="1" customFormat="1" ht="292.5" x14ac:dyDescent="0.2">
      <c r="B812" s="18"/>
      <c r="D812" s="107" t="s">
        <v>223</v>
      </c>
      <c r="F812" s="128" t="s">
        <v>790</v>
      </c>
      <c r="I812" s="38"/>
      <c r="L812" s="18"/>
      <c r="M812" s="109"/>
      <c r="N812" s="26"/>
      <c r="O812" s="26"/>
      <c r="P812" s="26"/>
      <c r="Q812" s="26"/>
      <c r="R812" s="26"/>
      <c r="S812" s="26"/>
      <c r="T812" s="27"/>
      <c r="AT812" s="9" t="s">
        <v>223</v>
      </c>
      <c r="AU812" s="9" t="s">
        <v>44</v>
      </c>
    </row>
    <row r="813" spans="2:65" s="7" customFormat="1" x14ac:dyDescent="0.2">
      <c r="B813" s="110"/>
      <c r="D813" s="107" t="s">
        <v>95</v>
      </c>
      <c r="E813" s="111" t="s">
        <v>0</v>
      </c>
      <c r="F813" s="112" t="s">
        <v>974</v>
      </c>
      <c r="H813" s="113">
        <v>1</v>
      </c>
      <c r="I813" s="114"/>
      <c r="L813" s="110"/>
      <c r="M813" s="115"/>
      <c r="N813" s="116"/>
      <c r="O813" s="116"/>
      <c r="P813" s="116"/>
      <c r="Q813" s="116"/>
      <c r="R813" s="116"/>
      <c r="S813" s="116"/>
      <c r="T813" s="117"/>
      <c r="AT813" s="111" t="s">
        <v>95</v>
      </c>
      <c r="AU813" s="111" t="s">
        <v>44</v>
      </c>
      <c r="AV813" s="7" t="s">
        <v>44</v>
      </c>
      <c r="AW813" s="7" t="s">
        <v>20</v>
      </c>
      <c r="AX813" s="7" t="s">
        <v>41</v>
      </c>
      <c r="AY813" s="111" t="s">
        <v>84</v>
      </c>
    </row>
    <row r="814" spans="2:65" s="1" customFormat="1" ht="36" customHeight="1" x14ac:dyDescent="0.2">
      <c r="B814" s="93"/>
      <c r="C814" s="94" t="s">
        <v>975</v>
      </c>
      <c r="D814" s="94" t="s">
        <v>86</v>
      </c>
      <c r="E814" s="95" t="s">
        <v>852</v>
      </c>
      <c r="F814" s="96" t="s">
        <v>976</v>
      </c>
      <c r="G814" s="97" t="s">
        <v>163</v>
      </c>
      <c r="H814" s="98">
        <v>1</v>
      </c>
      <c r="I814" s="99"/>
      <c r="J814" s="100">
        <f>ROUND(I814*H814,2)</f>
        <v>0</v>
      </c>
      <c r="K814" s="96" t="s">
        <v>0</v>
      </c>
      <c r="L814" s="18"/>
      <c r="M814" s="101" t="s">
        <v>0</v>
      </c>
      <c r="N814" s="102" t="s">
        <v>28</v>
      </c>
      <c r="O814" s="26"/>
      <c r="P814" s="103">
        <f>O814*H814</f>
        <v>0</v>
      </c>
      <c r="Q814" s="103">
        <v>0</v>
      </c>
      <c r="R814" s="103">
        <f>Q814*H814</f>
        <v>0</v>
      </c>
      <c r="S814" s="103">
        <v>0</v>
      </c>
      <c r="T814" s="104">
        <f>S814*H814</f>
        <v>0</v>
      </c>
      <c r="AR814" s="105" t="s">
        <v>168</v>
      </c>
      <c r="AT814" s="105" t="s">
        <v>86</v>
      </c>
      <c r="AU814" s="105" t="s">
        <v>44</v>
      </c>
      <c r="AY814" s="9" t="s">
        <v>84</v>
      </c>
      <c r="BE814" s="106">
        <f>IF(N814="základní",J814,0)</f>
        <v>0</v>
      </c>
      <c r="BF814" s="106">
        <f>IF(N814="snížená",J814,0)</f>
        <v>0</v>
      </c>
      <c r="BG814" s="106">
        <f>IF(N814="zákl. přenesená",J814,0)</f>
        <v>0</v>
      </c>
      <c r="BH814" s="106">
        <f>IF(N814="sníž. přenesená",J814,0)</f>
        <v>0</v>
      </c>
      <c r="BI814" s="106">
        <f>IF(N814="nulová",J814,0)</f>
        <v>0</v>
      </c>
      <c r="BJ814" s="9" t="s">
        <v>42</v>
      </c>
      <c r="BK814" s="106">
        <f>ROUND(I814*H814,2)</f>
        <v>0</v>
      </c>
      <c r="BL814" s="9" t="s">
        <v>168</v>
      </c>
      <c r="BM814" s="105" t="s">
        <v>977</v>
      </c>
    </row>
    <row r="815" spans="2:65" s="1" customFormat="1" ht="19.5" x14ac:dyDescent="0.2">
      <c r="B815" s="18"/>
      <c r="D815" s="107" t="s">
        <v>93</v>
      </c>
      <c r="F815" s="108" t="s">
        <v>976</v>
      </c>
      <c r="I815" s="38"/>
      <c r="L815" s="18"/>
      <c r="M815" s="109"/>
      <c r="N815" s="26"/>
      <c r="O815" s="26"/>
      <c r="P815" s="26"/>
      <c r="Q815" s="26"/>
      <c r="R815" s="26"/>
      <c r="S815" s="26"/>
      <c r="T815" s="27"/>
      <c r="AT815" s="9" t="s">
        <v>93</v>
      </c>
      <c r="AU815" s="9" t="s">
        <v>44</v>
      </c>
    </row>
    <row r="816" spans="2:65" s="1" customFormat="1" ht="292.5" x14ac:dyDescent="0.2">
      <c r="B816" s="18"/>
      <c r="D816" s="107" t="s">
        <v>223</v>
      </c>
      <c r="F816" s="128" t="s">
        <v>790</v>
      </c>
      <c r="I816" s="38"/>
      <c r="L816" s="18"/>
      <c r="M816" s="109"/>
      <c r="N816" s="26"/>
      <c r="O816" s="26"/>
      <c r="P816" s="26"/>
      <c r="Q816" s="26"/>
      <c r="R816" s="26"/>
      <c r="S816" s="26"/>
      <c r="T816" s="27"/>
      <c r="AT816" s="9" t="s">
        <v>223</v>
      </c>
      <c r="AU816" s="9" t="s">
        <v>44</v>
      </c>
    </row>
    <row r="817" spans="2:65" s="7" customFormat="1" x14ac:dyDescent="0.2">
      <c r="B817" s="110"/>
      <c r="D817" s="107" t="s">
        <v>95</v>
      </c>
      <c r="E817" s="111" t="s">
        <v>0</v>
      </c>
      <c r="F817" s="112" t="s">
        <v>978</v>
      </c>
      <c r="H817" s="113">
        <v>1</v>
      </c>
      <c r="I817" s="114"/>
      <c r="L817" s="110"/>
      <c r="M817" s="115"/>
      <c r="N817" s="116"/>
      <c r="O817" s="116"/>
      <c r="P817" s="116"/>
      <c r="Q817" s="116"/>
      <c r="R817" s="116"/>
      <c r="S817" s="116"/>
      <c r="T817" s="117"/>
      <c r="AT817" s="111" t="s">
        <v>95</v>
      </c>
      <c r="AU817" s="111" t="s">
        <v>44</v>
      </c>
      <c r="AV817" s="7" t="s">
        <v>44</v>
      </c>
      <c r="AW817" s="7" t="s">
        <v>20</v>
      </c>
      <c r="AX817" s="7" t="s">
        <v>41</v>
      </c>
      <c r="AY817" s="111" t="s">
        <v>84</v>
      </c>
    </row>
    <row r="818" spans="2:65" s="1" customFormat="1" ht="36" customHeight="1" x14ac:dyDescent="0.2">
      <c r="B818" s="93"/>
      <c r="C818" s="94" t="s">
        <v>979</v>
      </c>
      <c r="D818" s="94" t="s">
        <v>86</v>
      </c>
      <c r="E818" s="95" t="s">
        <v>856</v>
      </c>
      <c r="F818" s="96" t="s">
        <v>980</v>
      </c>
      <c r="G818" s="97" t="s">
        <v>163</v>
      </c>
      <c r="H818" s="98">
        <v>1</v>
      </c>
      <c r="I818" s="99"/>
      <c r="J818" s="100">
        <f>ROUND(I818*H818,2)</f>
        <v>0</v>
      </c>
      <c r="K818" s="96" t="s">
        <v>0</v>
      </c>
      <c r="L818" s="18"/>
      <c r="M818" s="101" t="s">
        <v>0</v>
      </c>
      <c r="N818" s="102" t="s">
        <v>28</v>
      </c>
      <c r="O818" s="26"/>
      <c r="P818" s="103">
        <f>O818*H818</f>
        <v>0</v>
      </c>
      <c r="Q818" s="103">
        <v>0</v>
      </c>
      <c r="R818" s="103">
        <f>Q818*H818</f>
        <v>0</v>
      </c>
      <c r="S818" s="103">
        <v>0</v>
      </c>
      <c r="T818" s="104">
        <f>S818*H818</f>
        <v>0</v>
      </c>
      <c r="AR818" s="105" t="s">
        <v>168</v>
      </c>
      <c r="AT818" s="105" t="s">
        <v>86</v>
      </c>
      <c r="AU818" s="105" t="s">
        <v>44</v>
      </c>
      <c r="AY818" s="9" t="s">
        <v>84</v>
      </c>
      <c r="BE818" s="106">
        <f>IF(N818="základní",J818,0)</f>
        <v>0</v>
      </c>
      <c r="BF818" s="106">
        <f>IF(N818="snížená",J818,0)</f>
        <v>0</v>
      </c>
      <c r="BG818" s="106">
        <f>IF(N818="zákl. přenesená",J818,0)</f>
        <v>0</v>
      </c>
      <c r="BH818" s="106">
        <f>IF(N818="sníž. přenesená",J818,0)</f>
        <v>0</v>
      </c>
      <c r="BI818" s="106">
        <f>IF(N818="nulová",J818,0)</f>
        <v>0</v>
      </c>
      <c r="BJ818" s="9" t="s">
        <v>42</v>
      </c>
      <c r="BK818" s="106">
        <f>ROUND(I818*H818,2)</f>
        <v>0</v>
      </c>
      <c r="BL818" s="9" t="s">
        <v>168</v>
      </c>
      <c r="BM818" s="105" t="s">
        <v>981</v>
      </c>
    </row>
    <row r="819" spans="2:65" s="1" customFormat="1" ht="19.5" x14ac:dyDescent="0.2">
      <c r="B819" s="18"/>
      <c r="D819" s="107" t="s">
        <v>93</v>
      </c>
      <c r="F819" s="108" t="s">
        <v>980</v>
      </c>
      <c r="I819" s="38"/>
      <c r="L819" s="18"/>
      <c r="M819" s="109"/>
      <c r="N819" s="26"/>
      <c r="O819" s="26"/>
      <c r="P819" s="26"/>
      <c r="Q819" s="26"/>
      <c r="R819" s="26"/>
      <c r="S819" s="26"/>
      <c r="T819" s="27"/>
      <c r="AT819" s="9" t="s">
        <v>93</v>
      </c>
      <c r="AU819" s="9" t="s">
        <v>44</v>
      </c>
    </row>
    <row r="820" spans="2:65" s="1" customFormat="1" ht="292.5" x14ac:dyDescent="0.2">
      <c r="B820" s="18"/>
      <c r="D820" s="107" t="s">
        <v>223</v>
      </c>
      <c r="F820" s="128" t="s">
        <v>790</v>
      </c>
      <c r="I820" s="38"/>
      <c r="L820" s="18"/>
      <c r="M820" s="109"/>
      <c r="N820" s="26"/>
      <c r="O820" s="26"/>
      <c r="P820" s="26"/>
      <c r="Q820" s="26"/>
      <c r="R820" s="26"/>
      <c r="S820" s="26"/>
      <c r="T820" s="27"/>
      <c r="AT820" s="9" t="s">
        <v>223</v>
      </c>
      <c r="AU820" s="9" t="s">
        <v>44</v>
      </c>
    </row>
    <row r="821" spans="2:65" s="7" customFormat="1" x14ac:dyDescent="0.2">
      <c r="B821" s="110"/>
      <c r="D821" s="107" t="s">
        <v>95</v>
      </c>
      <c r="E821" s="111" t="s">
        <v>0</v>
      </c>
      <c r="F821" s="112" t="s">
        <v>982</v>
      </c>
      <c r="H821" s="113">
        <v>1</v>
      </c>
      <c r="I821" s="114"/>
      <c r="L821" s="110"/>
      <c r="M821" s="115"/>
      <c r="N821" s="116"/>
      <c r="O821" s="116"/>
      <c r="P821" s="116"/>
      <c r="Q821" s="116"/>
      <c r="R821" s="116"/>
      <c r="S821" s="116"/>
      <c r="T821" s="117"/>
      <c r="AT821" s="111" t="s">
        <v>95</v>
      </c>
      <c r="AU821" s="111" t="s">
        <v>44</v>
      </c>
      <c r="AV821" s="7" t="s">
        <v>44</v>
      </c>
      <c r="AW821" s="7" t="s">
        <v>20</v>
      </c>
      <c r="AX821" s="7" t="s">
        <v>41</v>
      </c>
      <c r="AY821" s="111" t="s">
        <v>84</v>
      </c>
    </row>
    <row r="822" spans="2:65" s="1" customFormat="1" ht="36" customHeight="1" x14ac:dyDescent="0.2">
      <c r="B822" s="93"/>
      <c r="C822" s="94" t="s">
        <v>983</v>
      </c>
      <c r="D822" s="94" t="s">
        <v>86</v>
      </c>
      <c r="E822" s="95" t="s">
        <v>860</v>
      </c>
      <c r="F822" s="96" t="s">
        <v>984</v>
      </c>
      <c r="G822" s="97" t="s">
        <v>163</v>
      </c>
      <c r="H822" s="98">
        <v>1</v>
      </c>
      <c r="I822" s="99"/>
      <c r="J822" s="100">
        <f>ROUND(I822*H822,2)</f>
        <v>0</v>
      </c>
      <c r="K822" s="96" t="s">
        <v>0</v>
      </c>
      <c r="L822" s="18"/>
      <c r="M822" s="101" t="s">
        <v>0</v>
      </c>
      <c r="N822" s="102" t="s">
        <v>28</v>
      </c>
      <c r="O822" s="26"/>
      <c r="P822" s="103">
        <f>O822*H822</f>
        <v>0</v>
      </c>
      <c r="Q822" s="103">
        <v>0</v>
      </c>
      <c r="R822" s="103">
        <f>Q822*H822</f>
        <v>0</v>
      </c>
      <c r="S822" s="103">
        <v>0</v>
      </c>
      <c r="T822" s="104">
        <f>S822*H822</f>
        <v>0</v>
      </c>
      <c r="AR822" s="105" t="s">
        <v>168</v>
      </c>
      <c r="AT822" s="105" t="s">
        <v>86</v>
      </c>
      <c r="AU822" s="105" t="s">
        <v>44</v>
      </c>
      <c r="AY822" s="9" t="s">
        <v>84</v>
      </c>
      <c r="BE822" s="106">
        <f>IF(N822="základní",J822,0)</f>
        <v>0</v>
      </c>
      <c r="BF822" s="106">
        <f>IF(N822="snížená",J822,0)</f>
        <v>0</v>
      </c>
      <c r="BG822" s="106">
        <f>IF(N822="zákl. přenesená",J822,0)</f>
        <v>0</v>
      </c>
      <c r="BH822" s="106">
        <f>IF(N822="sníž. přenesená",J822,0)</f>
        <v>0</v>
      </c>
      <c r="BI822" s="106">
        <f>IF(N822="nulová",J822,0)</f>
        <v>0</v>
      </c>
      <c r="BJ822" s="9" t="s">
        <v>42</v>
      </c>
      <c r="BK822" s="106">
        <f>ROUND(I822*H822,2)</f>
        <v>0</v>
      </c>
      <c r="BL822" s="9" t="s">
        <v>168</v>
      </c>
      <c r="BM822" s="105" t="s">
        <v>985</v>
      </c>
    </row>
    <row r="823" spans="2:65" s="1" customFormat="1" ht="19.5" x14ac:dyDescent="0.2">
      <c r="B823" s="18"/>
      <c r="D823" s="107" t="s">
        <v>93</v>
      </c>
      <c r="F823" s="108" t="s">
        <v>984</v>
      </c>
      <c r="I823" s="38"/>
      <c r="L823" s="18"/>
      <c r="M823" s="109"/>
      <c r="N823" s="26"/>
      <c r="O823" s="26"/>
      <c r="P823" s="26"/>
      <c r="Q823" s="26"/>
      <c r="R823" s="26"/>
      <c r="S823" s="26"/>
      <c r="T823" s="27"/>
      <c r="AT823" s="9" t="s">
        <v>93</v>
      </c>
      <c r="AU823" s="9" t="s">
        <v>44</v>
      </c>
    </row>
    <row r="824" spans="2:65" s="1" customFormat="1" ht="292.5" x14ac:dyDescent="0.2">
      <c r="B824" s="18"/>
      <c r="D824" s="107" t="s">
        <v>223</v>
      </c>
      <c r="F824" s="128" t="s">
        <v>790</v>
      </c>
      <c r="I824" s="38"/>
      <c r="L824" s="18"/>
      <c r="M824" s="109"/>
      <c r="N824" s="26"/>
      <c r="O824" s="26"/>
      <c r="P824" s="26"/>
      <c r="Q824" s="26"/>
      <c r="R824" s="26"/>
      <c r="S824" s="26"/>
      <c r="T824" s="27"/>
      <c r="AT824" s="9" t="s">
        <v>223</v>
      </c>
      <c r="AU824" s="9" t="s">
        <v>44</v>
      </c>
    </row>
    <row r="825" spans="2:65" s="7" customFormat="1" x14ac:dyDescent="0.2">
      <c r="B825" s="110"/>
      <c r="D825" s="107" t="s">
        <v>95</v>
      </c>
      <c r="E825" s="111" t="s">
        <v>0</v>
      </c>
      <c r="F825" s="112" t="s">
        <v>986</v>
      </c>
      <c r="H825" s="113">
        <v>1</v>
      </c>
      <c r="I825" s="114"/>
      <c r="L825" s="110"/>
      <c r="M825" s="115"/>
      <c r="N825" s="116"/>
      <c r="O825" s="116"/>
      <c r="P825" s="116"/>
      <c r="Q825" s="116"/>
      <c r="R825" s="116"/>
      <c r="S825" s="116"/>
      <c r="T825" s="117"/>
      <c r="AT825" s="111" t="s">
        <v>95</v>
      </c>
      <c r="AU825" s="111" t="s">
        <v>44</v>
      </c>
      <c r="AV825" s="7" t="s">
        <v>44</v>
      </c>
      <c r="AW825" s="7" t="s">
        <v>20</v>
      </c>
      <c r="AX825" s="7" t="s">
        <v>41</v>
      </c>
      <c r="AY825" s="111" t="s">
        <v>84</v>
      </c>
    </row>
    <row r="826" spans="2:65" s="1" customFormat="1" ht="36" customHeight="1" x14ac:dyDescent="0.2">
      <c r="B826" s="93"/>
      <c r="C826" s="94" t="s">
        <v>987</v>
      </c>
      <c r="D826" s="94" t="s">
        <v>86</v>
      </c>
      <c r="E826" s="95" t="s">
        <v>864</v>
      </c>
      <c r="F826" s="96" t="s">
        <v>988</v>
      </c>
      <c r="G826" s="97" t="s">
        <v>163</v>
      </c>
      <c r="H826" s="98">
        <v>1</v>
      </c>
      <c r="I826" s="99"/>
      <c r="J826" s="100">
        <f>ROUND(I826*H826,2)</f>
        <v>0</v>
      </c>
      <c r="K826" s="96" t="s">
        <v>0</v>
      </c>
      <c r="L826" s="18"/>
      <c r="M826" s="101" t="s">
        <v>0</v>
      </c>
      <c r="N826" s="102" t="s">
        <v>28</v>
      </c>
      <c r="O826" s="26"/>
      <c r="P826" s="103">
        <f>O826*H826</f>
        <v>0</v>
      </c>
      <c r="Q826" s="103">
        <v>0</v>
      </c>
      <c r="R826" s="103">
        <f>Q826*H826</f>
        <v>0</v>
      </c>
      <c r="S826" s="103">
        <v>0</v>
      </c>
      <c r="T826" s="104">
        <f>S826*H826</f>
        <v>0</v>
      </c>
      <c r="AR826" s="105" t="s">
        <v>168</v>
      </c>
      <c r="AT826" s="105" t="s">
        <v>86</v>
      </c>
      <c r="AU826" s="105" t="s">
        <v>44</v>
      </c>
      <c r="AY826" s="9" t="s">
        <v>84</v>
      </c>
      <c r="BE826" s="106">
        <f>IF(N826="základní",J826,0)</f>
        <v>0</v>
      </c>
      <c r="BF826" s="106">
        <f>IF(N826="snížená",J826,0)</f>
        <v>0</v>
      </c>
      <c r="BG826" s="106">
        <f>IF(N826="zákl. přenesená",J826,0)</f>
        <v>0</v>
      </c>
      <c r="BH826" s="106">
        <f>IF(N826="sníž. přenesená",J826,0)</f>
        <v>0</v>
      </c>
      <c r="BI826" s="106">
        <f>IF(N826="nulová",J826,0)</f>
        <v>0</v>
      </c>
      <c r="BJ826" s="9" t="s">
        <v>42</v>
      </c>
      <c r="BK826" s="106">
        <f>ROUND(I826*H826,2)</f>
        <v>0</v>
      </c>
      <c r="BL826" s="9" t="s">
        <v>168</v>
      </c>
      <c r="BM826" s="105" t="s">
        <v>989</v>
      </c>
    </row>
    <row r="827" spans="2:65" s="1" customFormat="1" ht="19.5" x14ac:dyDescent="0.2">
      <c r="B827" s="18"/>
      <c r="D827" s="107" t="s">
        <v>93</v>
      </c>
      <c r="F827" s="108" t="s">
        <v>988</v>
      </c>
      <c r="I827" s="38"/>
      <c r="L827" s="18"/>
      <c r="M827" s="109"/>
      <c r="N827" s="26"/>
      <c r="O827" s="26"/>
      <c r="P827" s="26"/>
      <c r="Q827" s="26"/>
      <c r="R827" s="26"/>
      <c r="S827" s="26"/>
      <c r="T827" s="27"/>
      <c r="AT827" s="9" t="s">
        <v>93</v>
      </c>
      <c r="AU827" s="9" t="s">
        <v>44</v>
      </c>
    </row>
    <row r="828" spans="2:65" s="1" customFormat="1" ht="292.5" x14ac:dyDescent="0.2">
      <c r="B828" s="18"/>
      <c r="D828" s="107" t="s">
        <v>223</v>
      </c>
      <c r="F828" s="128" t="s">
        <v>790</v>
      </c>
      <c r="I828" s="38"/>
      <c r="L828" s="18"/>
      <c r="M828" s="109"/>
      <c r="N828" s="26"/>
      <c r="O828" s="26"/>
      <c r="P828" s="26"/>
      <c r="Q828" s="26"/>
      <c r="R828" s="26"/>
      <c r="S828" s="26"/>
      <c r="T828" s="27"/>
      <c r="AT828" s="9" t="s">
        <v>223</v>
      </c>
      <c r="AU828" s="9" t="s">
        <v>44</v>
      </c>
    </row>
    <row r="829" spans="2:65" s="7" customFormat="1" x14ac:dyDescent="0.2">
      <c r="B829" s="110"/>
      <c r="D829" s="107" t="s">
        <v>95</v>
      </c>
      <c r="E829" s="111" t="s">
        <v>0</v>
      </c>
      <c r="F829" s="112" t="s">
        <v>990</v>
      </c>
      <c r="H829" s="113">
        <v>1</v>
      </c>
      <c r="I829" s="114"/>
      <c r="L829" s="110"/>
      <c r="M829" s="115"/>
      <c r="N829" s="116"/>
      <c r="O829" s="116"/>
      <c r="P829" s="116"/>
      <c r="Q829" s="116"/>
      <c r="R829" s="116"/>
      <c r="S829" s="116"/>
      <c r="T829" s="117"/>
      <c r="AT829" s="111" t="s">
        <v>95</v>
      </c>
      <c r="AU829" s="111" t="s">
        <v>44</v>
      </c>
      <c r="AV829" s="7" t="s">
        <v>44</v>
      </c>
      <c r="AW829" s="7" t="s">
        <v>20</v>
      </c>
      <c r="AX829" s="7" t="s">
        <v>41</v>
      </c>
      <c r="AY829" s="111" t="s">
        <v>84</v>
      </c>
    </row>
    <row r="830" spans="2:65" s="1" customFormat="1" ht="36" customHeight="1" x14ac:dyDescent="0.2">
      <c r="B830" s="93"/>
      <c r="C830" s="94" t="s">
        <v>991</v>
      </c>
      <c r="D830" s="94" t="s">
        <v>86</v>
      </c>
      <c r="E830" s="95" t="s">
        <v>868</v>
      </c>
      <c r="F830" s="96" t="s">
        <v>992</v>
      </c>
      <c r="G830" s="97" t="s">
        <v>163</v>
      </c>
      <c r="H830" s="98">
        <v>1</v>
      </c>
      <c r="I830" s="99"/>
      <c r="J830" s="100">
        <f>ROUND(I830*H830,2)</f>
        <v>0</v>
      </c>
      <c r="K830" s="96" t="s">
        <v>0</v>
      </c>
      <c r="L830" s="18"/>
      <c r="M830" s="101" t="s">
        <v>0</v>
      </c>
      <c r="N830" s="102" t="s">
        <v>28</v>
      </c>
      <c r="O830" s="26"/>
      <c r="P830" s="103">
        <f>O830*H830</f>
        <v>0</v>
      </c>
      <c r="Q830" s="103">
        <v>0</v>
      </c>
      <c r="R830" s="103">
        <f>Q830*H830</f>
        <v>0</v>
      </c>
      <c r="S830" s="103">
        <v>0</v>
      </c>
      <c r="T830" s="104">
        <f>S830*H830</f>
        <v>0</v>
      </c>
      <c r="AR830" s="105" t="s">
        <v>168</v>
      </c>
      <c r="AT830" s="105" t="s">
        <v>86</v>
      </c>
      <c r="AU830" s="105" t="s">
        <v>44</v>
      </c>
      <c r="AY830" s="9" t="s">
        <v>84</v>
      </c>
      <c r="BE830" s="106">
        <f>IF(N830="základní",J830,0)</f>
        <v>0</v>
      </c>
      <c r="BF830" s="106">
        <f>IF(N830="snížená",J830,0)</f>
        <v>0</v>
      </c>
      <c r="BG830" s="106">
        <f>IF(N830="zákl. přenesená",J830,0)</f>
        <v>0</v>
      </c>
      <c r="BH830" s="106">
        <f>IF(N830="sníž. přenesená",J830,0)</f>
        <v>0</v>
      </c>
      <c r="BI830" s="106">
        <f>IF(N830="nulová",J830,0)</f>
        <v>0</v>
      </c>
      <c r="BJ830" s="9" t="s">
        <v>42</v>
      </c>
      <c r="BK830" s="106">
        <f>ROUND(I830*H830,2)</f>
        <v>0</v>
      </c>
      <c r="BL830" s="9" t="s">
        <v>168</v>
      </c>
      <c r="BM830" s="105" t="s">
        <v>993</v>
      </c>
    </row>
    <row r="831" spans="2:65" s="1" customFormat="1" ht="19.5" x14ac:dyDescent="0.2">
      <c r="B831" s="18"/>
      <c r="D831" s="107" t="s">
        <v>93</v>
      </c>
      <c r="F831" s="108" t="s">
        <v>992</v>
      </c>
      <c r="I831" s="38"/>
      <c r="L831" s="18"/>
      <c r="M831" s="109"/>
      <c r="N831" s="26"/>
      <c r="O831" s="26"/>
      <c r="P831" s="26"/>
      <c r="Q831" s="26"/>
      <c r="R831" s="26"/>
      <c r="S831" s="26"/>
      <c r="T831" s="27"/>
      <c r="AT831" s="9" t="s">
        <v>93</v>
      </c>
      <c r="AU831" s="9" t="s">
        <v>44</v>
      </c>
    </row>
    <row r="832" spans="2:65" s="1" customFormat="1" ht="292.5" x14ac:dyDescent="0.2">
      <c r="B832" s="18"/>
      <c r="D832" s="107" t="s">
        <v>223</v>
      </c>
      <c r="F832" s="128" t="s">
        <v>790</v>
      </c>
      <c r="I832" s="38"/>
      <c r="L832" s="18"/>
      <c r="M832" s="109"/>
      <c r="N832" s="26"/>
      <c r="O832" s="26"/>
      <c r="P832" s="26"/>
      <c r="Q832" s="26"/>
      <c r="R832" s="26"/>
      <c r="S832" s="26"/>
      <c r="T832" s="27"/>
      <c r="AT832" s="9" t="s">
        <v>223</v>
      </c>
      <c r="AU832" s="9" t="s">
        <v>44</v>
      </c>
    </row>
    <row r="833" spans="2:65" s="7" customFormat="1" x14ac:dyDescent="0.2">
      <c r="B833" s="110"/>
      <c r="D833" s="107" t="s">
        <v>95</v>
      </c>
      <c r="E833" s="111" t="s">
        <v>0</v>
      </c>
      <c r="F833" s="112" t="s">
        <v>994</v>
      </c>
      <c r="H833" s="113">
        <v>1</v>
      </c>
      <c r="I833" s="114"/>
      <c r="L833" s="110"/>
      <c r="M833" s="115"/>
      <c r="N833" s="116"/>
      <c r="O833" s="116"/>
      <c r="P833" s="116"/>
      <c r="Q833" s="116"/>
      <c r="R833" s="116"/>
      <c r="S833" s="116"/>
      <c r="T833" s="117"/>
      <c r="AT833" s="111" t="s">
        <v>95</v>
      </c>
      <c r="AU833" s="111" t="s">
        <v>44</v>
      </c>
      <c r="AV833" s="7" t="s">
        <v>44</v>
      </c>
      <c r="AW833" s="7" t="s">
        <v>20</v>
      </c>
      <c r="AX833" s="7" t="s">
        <v>41</v>
      </c>
      <c r="AY833" s="111" t="s">
        <v>84</v>
      </c>
    </row>
    <row r="834" spans="2:65" s="1" customFormat="1" ht="36" customHeight="1" x14ac:dyDescent="0.2">
      <c r="B834" s="93"/>
      <c r="C834" s="94" t="s">
        <v>995</v>
      </c>
      <c r="D834" s="94" t="s">
        <v>86</v>
      </c>
      <c r="E834" s="95" t="s">
        <v>872</v>
      </c>
      <c r="F834" s="96" t="s">
        <v>996</v>
      </c>
      <c r="G834" s="97" t="s">
        <v>163</v>
      </c>
      <c r="H834" s="98">
        <v>1</v>
      </c>
      <c r="I834" s="99"/>
      <c r="J834" s="100">
        <f>ROUND(I834*H834,2)</f>
        <v>0</v>
      </c>
      <c r="K834" s="96" t="s">
        <v>0</v>
      </c>
      <c r="L834" s="18"/>
      <c r="M834" s="101" t="s">
        <v>0</v>
      </c>
      <c r="N834" s="102" t="s">
        <v>28</v>
      </c>
      <c r="O834" s="26"/>
      <c r="P834" s="103">
        <f>O834*H834</f>
        <v>0</v>
      </c>
      <c r="Q834" s="103">
        <v>0</v>
      </c>
      <c r="R834" s="103">
        <f>Q834*H834</f>
        <v>0</v>
      </c>
      <c r="S834" s="103">
        <v>0</v>
      </c>
      <c r="T834" s="104">
        <f>S834*H834</f>
        <v>0</v>
      </c>
      <c r="AR834" s="105" t="s">
        <v>168</v>
      </c>
      <c r="AT834" s="105" t="s">
        <v>86</v>
      </c>
      <c r="AU834" s="105" t="s">
        <v>44</v>
      </c>
      <c r="AY834" s="9" t="s">
        <v>84</v>
      </c>
      <c r="BE834" s="106">
        <f>IF(N834="základní",J834,0)</f>
        <v>0</v>
      </c>
      <c r="BF834" s="106">
        <f>IF(N834="snížená",J834,0)</f>
        <v>0</v>
      </c>
      <c r="BG834" s="106">
        <f>IF(N834="zákl. přenesená",J834,0)</f>
        <v>0</v>
      </c>
      <c r="BH834" s="106">
        <f>IF(N834="sníž. přenesená",J834,0)</f>
        <v>0</v>
      </c>
      <c r="BI834" s="106">
        <f>IF(N834="nulová",J834,0)</f>
        <v>0</v>
      </c>
      <c r="BJ834" s="9" t="s">
        <v>42</v>
      </c>
      <c r="BK834" s="106">
        <f>ROUND(I834*H834,2)</f>
        <v>0</v>
      </c>
      <c r="BL834" s="9" t="s">
        <v>168</v>
      </c>
      <c r="BM834" s="105" t="s">
        <v>997</v>
      </c>
    </row>
    <row r="835" spans="2:65" s="1" customFormat="1" ht="19.5" x14ac:dyDescent="0.2">
      <c r="B835" s="18"/>
      <c r="D835" s="107" t="s">
        <v>93</v>
      </c>
      <c r="F835" s="108" t="s">
        <v>996</v>
      </c>
      <c r="I835" s="38"/>
      <c r="L835" s="18"/>
      <c r="M835" s="109"/>
      <c r="N835" s="26"/>
      <c r="O835" s="26"/>
      <c r="P835" s="26"/>
      <c r="Q835" s="26"/>
      <c r="R835" s="26"/>
      <c r="S835" s="26"/>
      <c r="T835" s="27"/>
      <c r="AT835" s="9" t="s">
        <v>93</v>
      </c>
      <c r="AU835" s="9" t="s">
        <v>44</v>
      </c>
    </row>
    <row r="836" spans="2:65" s="1" customFormat="1" ht="292.5" x14ac:dyDescent="0.2">
      <c r="B836" s="18"/>
      <c r="D836" s="107" t="s">
        <v>223</v>
      </c>
      <c r="F836" s="128" t="s">
        <v>790</v>
      </c>
      <c r="I836" s="38"/>
      <c r="L836" s="18"/>
      <c r="M836" s="109"/>
      <c r="N836" s="26"/>
      <c r="O836" s="26"/>
      <c r="P836" s="26"/>
      <c r="Q836" s="26"/>
      <c r="R836" s="26"/>
      <c r="S836" s="26"/>
      <c r="T836" s="27"/>
      <c r="AT836" s="9" t="s">
        <v>223</v>
      </c>
      <c r="AU836" s="9" t="s">
        <v>44</v>
      </c>
    </row>
    <row r="837" spans="2:65" s="7" customFormat="1" x14ac:dyDescent="0.2">
      <c r="B837" s="110"/>
      <c r="D837" s="107" t="s">
        <v>95</v>
      </c>
      <c r="E837" s="111" t="s">
        <v>0</v>
      </c>
      <c r="F837" s="112" t="s">
        <v>998</v>
      </c>
      <c r="H837" s="113">
        <v>1</v>
      </c>
      <c r="I837" s="114"/>
      <c r="L837" s="110"/>
      <c r="M837" s="115"/>
      <c r="N837" s="116"/>
      <c r="O837" s="116"/>
      <c r="P837" s="116"/>
      <c r="Q837" s="116"/>
      <c r="R837" s="116"/>
      <c r="S837" s="116"/>
      <c r="T837" s="117"/>
      <c r="AT837" s="111" t="s">
        <v>95</v>
      </c>
      <c r="AU837" s="111" t="s">
        <v>44</v>
      </c>
      <c r="AV837" s="7" t="s">
        <v>44</v>
      </c>
      <c r="AW837" s="7" t="s">
        <v>20</v>
      </c>
      <c r="AX837" s="7" t="s">
        <v>41</v>
      </c>
      <c r="AY837" s="111" t="s">
        <v>84</v>
      </c>
    </row>
    <row r="838" spans="2:65" s="1" customFormat="1" ht="36" customHeight="1" x14ac:dyDescent="0.2">
      <c r="B838" s="93"/>
      <c r="C838" s="94" t="s">
        <v>999</v>
      </c>
      <c r="D838" s="94" t="s">
        <v>86</v>
      </c>
      <c r="E838" s="95" t="s">
        <v>876</v>
      </c>
      <c r="F838" s="96" t="s">
        <v>1000</v>
      </c>
      <c r="G838" s="97" t="s">
        <v>163</v>
      </c>
      <c r="H838" s="98">
        <v>1</v>
      </c>
      <c r="I838" s="99"/>
      <c r="J838" s="100">
        <f>ROUND(I838*H838,2)</f>
        <v>0</v>
      </c>
      <c r="K838" s="96" t="s">
        <v>0</v>
      </c>
      <c r="L838" s="18"/>
      <c r="M838" s="101" t="s">
        <v>0</v>
      </c>
      <c r="N838" s="102" t="s">
        <v>28</v>
      </c>
      <c r="O838" s="26"/>
      <c r="P838" s="103">
        <f>O838*H838</f>
        <v>0</v>
      </c>
      <c r="Q838" s="103">
        <v>0</v>
      </c>
      <c r="R838" s="103">
        <f>Q838*H838</f>
        <v>0</v>
      </c>
      <c r="S838" s="103">
        <v>0</v>
      </c>
      <c r="T838" s="104">
        <f>S838*H838</f>
        <v>0</v>
      </c>
      <c r="AR838" s="105" t="s">
        <v>168</v>
      </c>
      <c r="AT838" s="105" t="s">
        <v>86</v>
      </c>
      <c r="AU838" s="105" t="s">
        <v>44</v>
      </c>
      <c r="AY838" s="9" t="s">
        <v>84</v>
      </c>
      <c r="BE838" s="106">
        <f>IF(N838="základní",J838,0)</f>
        <v>0</v>
      </c>
      <c r="BF838" s="106">
        <f>IF(N838="snížená",J838,0)</f>
        <v>0</v>
      </c>
      <c r="BG838" s="106">
        <f>IF(N838="zákl. přenesená",J838,0)</f>
        <v>0</v>
      </c>
      <c r="BH838" s="106">
        <f>IF(N838="sníž. přenesená",J838,0)</f>
        <v>0</v>
      </c>
      <c r="BI838" s="106">
        <f>IF(N838="nulová",J838,0)</f>
        <v>0</v>
      </c>
      <c r="BJ838" s="9" t="s">
        <v>42</v>
      </c>
      <c r="BK838" s="106">
        <f>ROUND(I838*H838,2)</f>
        <v>0</v>
      </c>
      <c r="BL838" s="9" t="s">
        <v>168</v>
      </c>
      <c r="BM838" s="105" t="s">
        <v>1001</v>
      </c>
    </row>
    <row r="839" spans="2:65" s="1" customFormat="1" ht="19.5" x14ac:dyDescent="0.2">
      <c r="B839" s="18"/>
      <c r="D839" s="107" t="s">
        <v>93</v>
      </c>
      <c r="F839" s="108" t="s">
        <v>1000</v>
      </c>
      <c r="I839" s="38"/>
      <c r="L839" s="18"/>
      <c r="M839" s="109"/>
      <c r="N839" s="26"/>
      <c r="O839" s="26"/>
      <c r="P839" s="26"/>
      <c r="Q839" s="26"/>
      <c r="R839" s="26"/>
      <c r="S839" s="26"/>
      <c r="T839" s="27"/>
      <c r="AT839" s="9" t="s">
        <v>93</v>
      </c>
      <c r="AU839" s="9" t="s">
        <v>44</v>
      </c>
    </row>
    <row r="840" spans="2:65" s="1" customFormat="1" ht="292.5" x14ac:dyDescent="0.2">
      <c r="B840" s="18"/>
      <c r="D840" s="107" t="s">
        <v>223</v>
      </c>
      <c r="F840" s="128" t="s">
        <v>790</v>
      </c>
      <c r="I840" s="38"/>
      <c r="L840" s="18"/>
      <c r="M840" s="109"/>
      <c r="N840" s="26"/>
      <c r="O840" s="26"/>
      <c r="P840" s="26"/>
      <c r="Q840" s="26"/>
      <c r="R840" s="26"/>
      <c r="S840" s="26"/>
      <c r="T840" s="27"/>
      <c r="AT840" s="9" t="s">
        <v>223</v>
      </c>
      <c r="AU840" s="9" t="s">
        <v>44</v>
      </c>
    </row>
    <row r="841" spans="2:65" s="7" customFormat="1" x14ac:dyDescent="0.2">
      <c r="B841" s="110"/>
      <c r="D841" s="107" t="s">
        <v>95</v>
      </c>
      <c r="E841" s="111" t="s">
        <v>0</v>
      </c>
      <c r="F841" s="112" t="s">
        <v>1002</v>
      </c>
      <c r="H841" s="113">
        <v>1</v>
      </c>
      <c r="I841" s="114"/>
      <c r="L841" s="110"/>
      <c r="M841" s="115"/>
      <c r="N841" s="116"/>
      <c r="O841" s="116"/>
      <c r="P841" s="116"/>
      <c r="Q841" s="116"/>
      <c r="R841" s="116"/>
      <c r="S841" s="116"/>
      <c r="T841" s="117"/>
      <c r="AT841" s="111" t="s">
        <v>95</v>
      </c>
      <c r="AU841" s="111" t="s">
        <v>44</v>
      </c>
      <c r="AV841" s="7" t="s">
        <v>44</v>
      </c>
      <c r="AW841" s="7" t="s">
        <v>20</v>
      </c>
      <c r="AX841" s="7" t="s">
        <v>41</v>
      </c>
      <c r="AY841" s="111" t="s">
        <v>84</v>
      </c>
    </row>
    <row r="842" spans="2:65" s="1" customFormat="1" ht="36" customHeight="1" x14ac:dyDescent="0.2">
      <c r="B842" s="93"/>
      <c r="C842" s="94" t="s">
        <v>1003</v>
      </c>
      <c r="D842" s="94" t="s">
        <v>86</v>
      </c>
      <c r="E842" s="95" t="s">
        <v>880</v>
      </c>
      <c r="F842" s="96" t="s">
        <v>1004</v>
      </c>
      <c r="G842" s="97" t="s">
        <v>163</v>
      </c>
      <c r="H842" s="98">
        <v>1</v>
      </c>
      <c r="I842" s="99"/>
      <c r="J842" s="100">
        <f>ROUND(I842*H842,2)</f>
        <v>0</v>
      </c>
      <c r="K842" s="96" t="s">
        <v>0</v>
      </c>
      <c r="L842" s="18"/>
      <c r="M842" s="101" t="s">
        <v>0</v>
      </c>
      <c r="N842" s="102" t="s">
        <v>28</v>
      </c>
      <c r="O842" s="26"/>
      <c r="P842" s="103">
        <f>O842*H842</f>
        <v>0</v>
      </c>
      <c r="Q842" s="103">
        <v>0</v>
      </c>
      <c r="R842" s="103">
        <f>Q842*H842</f>
        <v>0</v>
      </c>
      <c r="S842" s="103">
        <v>0</v>
      </c>
      <c r="T842" s="104">
        <f>S842*H842</f>
        <v>0</v>
      </c>
      <c r="AR842" s="105" t="s">
        <v>168</v>
      </c>
      <c r="AT842" s="105" t="s">
        <v>86</v>
      </c>
      <c r="AU842" s="105" t="s">
        <v>44</v>
      </c>
      <c r="AY842" s="9" t="s">
        <v>84</v>
      </c>
      <c r="BE842" s="106">
        <f>IF(N842="základní",J842,0)</f>
        <v>0</v>
      </c>
      <c r="BF842" s="106">
        <f>IF(N842="snížená",J842,0)</f>
        <v>0</v>
      </c>
      <c r="BG842" s="106">
        <f>IF(N842="zákl. přenesená",J842,0)</f>
        <v>0</v>
      </c>
      <c r="BH842" s="106">
        <f>IF(N842="sníž. přenesená",J842,0)</f>
        <v>0</v>
      </c>
      <c r="BI842" s="106">
        <f>IF(N842="nulová",J842,0)</f>
        <v>0</v>
      </c>
      <c r="BJ842" s="9" t="s">
        <v>42</v>
      </c>
      <c r="BK842" s="106">
        <f>ROUND(I842*H842,2)</f>
        <v>0</v>
      </c>
      <c r="BL842" s="9" t="s">
        <v>168</v>
      </c>
      <c r="BM842" s="105" t="s">
        <v>1005</v>
      </c>
    </row>
    <row r="843" spans="2:65" s="1" customFormat="1" ht="19.5" x14ac:dyDescent="0.2">
      <c r="B843" s="18"/>
      <c r="D843" s="107" t="s">
        <v>93</v>
      </c>
      <c r="F843" s="108" t="s">
        <v>1004</v>
      </c>
      <c r="I843" s="38"/>
      <c r="L843" s="18"/>
      <c r="M843" s="109"/>
      <c r="N843" s="26"/>
      <c r="O843" s="26"/>
      <c r="P843" s="26"/>
      <c r="Q843" s="26"/>
      <c r="R843" s="26"/>
      <c r="S843" s="26"/>
      <c r="T843" s="27"/>
      <c r="AT843" s="9" t="s">
        <v>93</v>
      </c>
      <c r="AU843" s="9" t="s">
        <v>44</v>
      </c>
    </row>
    <row r="844" spans="2:65" s="1" customFormat="1" ht="292.5" x14ac:dyDescent="0.2">
      <c r="B844" s="18"/>
      <c r="D844" s="107" t="s">
        <v>223</v>
      </c>
      <c r="F844" s="128" t="s">
        <v>790</v>
      </c>
      <c r="I844" s="38"/>
      <c r="L844" s="18"/>
      <c r="M844" s="109"/>
      <c r="N844" s="26"/>
      <c r="O844" s="26"/>
      <c r="P844" s="26"/>
      <c r="Q844" s="26"/>
      <c r="R844" s="26"/>
      <c r="S844" s="26"/>
      <c r="T844" s="27"/>
      <c r="AT844" s="9" t="s">
        <v>223</v>
      </c>
      <c r="AU844" s="9" t="s">
        <v>44</v>
      </c>
    </row>
    <row r="845" spans="2:65" s="7" customFormat="1" x14ac:dyDescent="0.2">
      <c r="B845" s="110"/>
      <c r="D845" s="107" t="s">
        <v>95</v>
      </c>
      <c r="E845" s="111" t="s">
        <v>0</v>
      </c>
      <c r="F845" s="112" t="s">
        <v>1006</v>
      </c>
      <c r="H845" s="113">
        <v>1</v>
      </c>
      <c r="I845" s="114"/>
      <c r="L845" s="110"/>
      <c r="M845" s="115"/>
      <c r="N845" s="116"/>
      <c r="O845" s="116"/>
      <c r="P845" s="116"/>
      <c r="Q845" s="116"/>
      <c r="R845" s="116"/>
      <c r="S845" s="116"/>
      <c r="T845" s="117"/>
      <c r="AT845" s="111" t="s">
        <v>95</v>
      </c>
      <c r="AU845" s="111" t="s">
        <v>44</v>
      </c>
      <c r="AV845" s="7" t="s">
        <v>44</v>
      </c>
      <c r="AW845" s="7" t="s">
        <v>20</v>
      </c>
      <c r="AX845" s="7" t="s">
        <v>41</v>
      </c>
      <c r="AY845" s="111" t="s">
        <v>84</v>
      </c>
    </row>
    <row r="846" spans="2:65" s="1" customFormat="1" ht="36" customHeight="1" x14ac:dyDescent="0.2">
      <c r="B846" s="93"/>
      <c r="C846" s="94" t="s">
        <v>1007</v>
      </c>
      <c r="D846" s="94" t="s">
        <v>86</v>
      </c>
      <c r="E846" s="95" t="s">
        <v>884</v>
      </c>
      <c r="F846" s="96" t="s">
        <v>1008</v>
      </c>
      <c r="G846" s="97" t="s">
        <v>163</v>
      </c>
      <c r="H846" s="98">
        <v>1</v>
      </c>
      <c r="I846" s="99"/>
      <c r="J846" s="100">
        <f>ROUND(I846*H846,2)</f>
        <v>0</v>
      </c>
      <c r="K846" s="96" t="s">
        <v>0</v>
      </c>
      <c r="L846" s="18"/>
      <c r="M846" s="101" t="s">
        <v>0</v>
      </c>
      <c r="N846" s="102" t="s">
        <v>28</v>
      </c>
      <c r="O846" s="26"/>
      <c r="P846" s="103">
        <f>O846*H846</f>
        <v>0</v>
      </c>
      <c r="Q846" s="103">
        <v>0</v>
      </c>
      <c r="R846" s="103">
        <f>Q846*H846</f>
        <v>0</v>
      </c>
      <c r="S846" s="103">
        <v>0</v>
      </c>
      <c r="T846" s="104">
        <f>S846*H846</f>
        <v>0</v>
      </c>
      <c r="AR846" s="105" t="s">
        <v>168</v>
      </c>
      <c r="AT846" s="105" t="s">
        <v>86</v>
      </c>
      <c r="AU846" s="105" t="s">
        <v>44</v>
      </c>
      <c r="AY846" s="9" t="s">
        <v>84</v>
      </c>
      <c r="BE846" s="106">
        <f>IF(N846="základní",J846,0)</f>
        <v>0</v>
      </c>
      <c r="BF846" s="106">
        <f>IF(N846="snížená",J846,0)</f>
        <v>0</v>
      </c>
      <c r="BG846" s="106">
        <f>IF(N846="zákl. přenesená",J846,0)</f>
        <v>0</v>
      </c>
      <c r="BH846" s="106">
        <f>IF(N846="sníž. přenesená",J846,0)</f>
        <v>0</v>
      </c>
      <c r="BI846" s="106">
        <f>IF(N846="nulová",J846,0)</f>
        <v>0</v>
      </c>
      <c r="BJ846" s="9" t="s">
        <v>42</v>
      </c>
      <c r="BK846" s="106">
        <f>ROUND(I846*H846,2)</f>
        <v>0</v>
      </c>
      <c r="BL846" s="9" t="s">
        <v>168</v>
      </c>
      <c r="BM846" s="105" t="s">
        <v>1009</v>
      </c>
    </row>
    <row r="847" spans="2:65" s="1" customFormat="1" ht="19.5" x14ac:dyDescent="0.2">
      <c r="B847" s="18"/>
      <c r="D847" s="107" t="s">
        <v>93</v>
      </c>
      <c r="F847" s="108" t="s">
        <v>1008</v>
      </c>
      <c r="I847" s="38"/>
      <c r="L847" s="18"/>
      <c r="M847" s="109"/>
      <c r="N847" s="26"/>
      <c r="O847" s="26"/>
      <c r="P847" s="26"/>
      <c r="Q847" s="26"/>
      <c r="R847" s="26"/>
      <c r="S847" s="26"/>
      <c r="T847" s="27"/>
      <c r="AT847" s="9" t="s">
        <v>93</v>
      </c>
      <c r="AU847" s="9" t="s">
        <v>44</v>
      </c>
    </row>
    <row r="848" spans="2:65" s="1" customFormat="1" ht="292.5" x14ac:dyDescent="0.2">
      <c r="B848" s="18"/>
      <c r="D848" s="107" t="s">
        <v>223</v>
      </c>
      <c r="F848" s="128" t="s">
        <v>790</v>
      </c>
      <c r="I848" s="38"/>
      <c r="L848" s="18"/>
      <c r="M848" s="109"/>
      <c r="N848" s="26"/>
      <c r="O848" s="26"/>
      <c r="P848" s="26"/>
      <c r="Q848" s="26"/>
      <c r="R848" s="26"/>
      <c r="S848" s="26"/>
      <c r="T848" s="27"/>
      <c r="AT848" s="9" t="s">
        <v>223</v>
      </c>
      <c r="AU848" s="9" t="s">
        <v>44</v>
      </c>
    </row>
    <row r="849" spans="2:65" s="7" customFormat="1" x14ac:dyDescent="0.2">
      <c r="B849" s="110"/>
      <c r="D849" s="107" t="s">
        <v>95</v>
      </c>
      <c r="E849" s="111" t="s">
        <v>0</v>
      </c>
      <c r="F849" s="112" t="s">
        <v>1010</v>
      </c>
      <c r="H849" s="113">
        <v>1</v>
      </c>
      <c r="I849" s="114"/>
      <c r="L849" s="110"/>
      <c r="M849" s="115"/>
      <c r="N849" s="116"/>
      <c r="O849" s="116"/>
      <c r="P849" s="116"/>
      <c r="Q849" s="116"/>
      <c r="R849" s="116"/>
      <c r="S849" s="116"/>
      <c r="T849" s="117"/>
      <c r="AT849" s="111" t="s">
        <v>95</v>
      </c>
      <c r="AU849" s="111" t="s">
        <v>44</v>
      </c>
      <c r="AV849" s="7" t="s">
        <v>44</v>
      </c>
      <c r="AW849" s="7" t="s">
        <v>20</v>
      </c>
      <c r="AX849" s="7" t="s">
        <v>41</v>
      </c>
      <c r="AY849" s="111" t="s">
        <v>84</v>
      </c>
    </row>
    <row r="850" spans="2:65" s="1" customFormat="1" ht="36" customHeight="1" x14ac:dyDescent="0.2">
      <c r="B850" s="93"/>
      <c r="C850" s="94" t="s">
        <v>1011</v>
      </c>
      <c r="D850" s="94" t="s">
        <v>86</v>
      </c>
      <c r="E850" s="95" t="s">
        <v>888</v>
      </c>
      <c r="F850" s="96" t="s">
        <v>1012</v>
      </c>
      <c r="G850" s="97" t="s">
        <v>163</v>
      </c>
      <c r="H850" s="98">
        <v>1</v>
      </c>
      <c r="I850" s="99"/>
      <c r="J850" s="100">
        <f>ROUND(I850*H850,2)</f>
        <v>0</v>
      </c>
      <c r="K850" s="96" t="s">
        <v>0</v>
      </c>
      <c r="L850" s="18"/>
      <c r="M850" s="101" t="s">
        <v>0</v>
      </c>
      <c r="N850" s="102" t="s">
        <v>28</v>
      </c>
      <c r="O850" s="26"/>
      <c r="P850" s="103">
        <f>O850*H850</f>
        <v>0</v>
      </c>
      <c r="Q850" s="103">
        <v>0</v>
      </c>
      <c r="R850" s="103">
        <f>Q850*H850</f>
        <v>0</v>
      </c>
      <c r="S850" s="103">
        <v>0</v>
      </c>
      <c r="T850" s="104">
        <f>S850*H850</f>
        <v>0</v>
      </c>
      <c r="AR850" s="105" t="s">
        <v>168</v>
      </c>
      <c r="AT850" s="105" t="s">
        <v>86</v>
      </c>
      <c r="AU850" s="105" t="s">
        <v>44</v>
      </c>
      <c r="AY850" s="9" t="s">
        <v>84</v>
      </c>
      <c r="BE850" s="106">
        <f>IF(N850="základní",J850,0)</f>
        <v>0</v>
      </c>
      <c r="BF850" s="106">
        <f>IF(N850="snížená",J850,0)</f>
        <v>0</v>
      </c>
      <c r="BG850" s="106">
        <f>IF(N850="zákl. přenesená",J850,0)</f>
        <v>0</v>
      </c>
      <c r="BH850" s="106">
        <f>IF(N850="sníž. přenesená",J850,0)</f>
        <v>0</v>
      </c>
      <c r="BI850" s="106">
        <f>IF(N850="nulová",J850,0)</f>
        <v>0</v>
      </c>
      <c r="BJ850" s="9" t="s">
        <v>42</v>
      </c>
      <c r="BK850" s="106">
        <f>ROUND(I850*H850,2)</f>
        <v>0</v>
      </c>
      <c r="BL850" s="9" t="s">
        <v>168</v>
      </c>
      <c r="BM850" s="105" t="s">
        <v>1013</v>
      </c>
    </row>
    <row r="851" spans="2:65" s="1" customFormat="1" ht="19.5" x14ac:dyDescent="0.2">
      <c r="B851" s="18"/>
      <c r="D851" s="107" t="s">
        <v>93</v>
      </c>
      <c r="F851" s="108" t="s">
        <v>1012</v>
      </c>
      <c r="I851" s="38"/>
      <c r="L851" s="18"/>
      <c r="M851" s="109"/>
      <c r="N851" s="26"/>
      <c r="O851" s="26"/>
      <c r="P851" s="26"/>
      <c r="Q851" s="26"/>
      <c r="R851" s="26"/>
      <c r="S851" s="26"/>
      <c r="T851" s="27"/>
      <c r="AT851" s="9" t="s">
        <v>93</v>
      </c>
      <c r="AU851" s="9" t="s">
        <v>44</v>
      </c>
    </row>
    <row r="852" spans="2:65" s="1" customFormat="1" ht="292.5" x14ac:dyDescent="0.2">
      <c r="B852" s="18"/>
      <c r="D852" s="107" t="s">
        <v>223</v>
      </c>
      <c r="F852" s="128" t="s">
        <v>790</v>
      </c>
      <c r="I852" s="38"/>
      <c r="L852" s="18"/>
      <c r="M852" s="109"/>
      <c r="N852" s="26"/>
      <c r="O852" s="26"/>
      <c r="P852" s="26"/>
      <c r="Q852" s="26"/>
      <c r="R852" s="26"/>
      <c r="S852" s="26"/>
      <c r="T852" s="27"/>
      <c r="AT852" s="9" t="s">
        <v>223</v>
      </c>
      <c r="AU852" s="9" t="s">
        <v>44</v>
      </c>
    </row>
    <row r="853" spans="2:65" s="7" customFormat="1" x14ac:dyDescent="0.2">
      <c r="B853" s="110"/>
      <c r="D853" s="107" t="s">
        <v>95</v>
      </c>
      <c r="E853" s="111" t="s">
        <v>0</v>
      </c>
      <c r="F853" s="112" t="s">
        <v>1014</v>
      </c>
      <c r="H853" s="113">
        <v>1</v>
      </c>
      <c r="I853" s="114"/>
      <c r="L853" s="110"/>
      <c r="M853" s="115"/>
      <c r="N853" s="116"/>
      <c r="O853" s="116"/>
      <c r="P853" s="116"/>
      <c r="Q853" s="116"/>
      <c r="R853" s="116"/>
      <c r="S853" s="116"/>
      <c r="T853" s="117"/>
      <c r="AT853" s="111" t="s">
        <v>95</v>
      </c>
      <c r="AU853" s="111" t="s">
        <v>44</v>
      </c>
      <c r="AV853" s="7" t="s">
        <v>44</v>
      </c>
      <c r="AW853" s="7" t="s">
        <v>20</v>
      </c>
      <c r="AX853" s="7" t="s">
        <v>41</v>
      </c>
      <c r="AY853" s="111" t="s">
        <v>84</v>
      </c>
    </row>
    <row r="854" spans="2:65" s="1" customFormat="1" ht="36" customHeight="1" x14ac:dyDescent="0.2">
      <c r="B854" s="93"/>
      <c r="C854" s="94" t="s">
        <v>1015</v>
      </c>
      <c r="D854" s="94" t="s">
        <v>86</v>
      </c>
      <c r="E854" s="95" t="s">
        <v>892</v>
      </c>
      <c r="F854" s="96" t="s">
        <v>1016</v>
      </c>
      <c r="G854" s="97" t="s">
        <v>163</v>
      </c>
      <c r="H854" s="98">
        <v>1</v>
      </c>
      <c r="I854" s="99"/>
      <c r="J854" s="100">
        <f>ROUND(I854*H854,2)</f>
        <v>0</v>
      </c>
      <c r="K854" s="96" t="s">
        <v>0</v>
      </c>
      <c r="L854" s="18"/>
      <c r="M854" s="101" t="s">
        <v>0</v>
      </c>
      <c r="N854" s="102" t="s">
        <v>28</v>
      </c>
      <c r="O854" s="26"/>
      <c r="P854" s="103">
        <f>O854*H854</f>
        <v>0</v>
      </c>
      <c r="Q854" s="103">
        <v>0</v>
      </c>
      <c r="R854" s="103">
        <f>Q854*H854</f>
        <v>0</v>
      </c>
      <c r="S854" s="103">
        <v>0</v>
      </c>
      <c r="T854" s="104">
        <f>S854*H854</f>
        <v>0</v>
      </c>
      <c r="AR854" s="105" t="s">
        <v>168</v>
      </c>
      <c r="AT854" s="105" t="s">
        <v>86</v>
      </c>
      <c r="AU854" s="105" t="s">
        <v>44</v>
      </c>
      <c r="AY854" s="9" t="s">
        <v>84</v>
      </c>
      <c r="BE854" s="106">
        <f>IF(N854="základní",J854,0)</f>
        <v>0</v>
      </c>
      <c r="BF854" s="106">
        <f>IF(N854="snížená",J854,0)</f>
        <v>0</v>
      </c>
      <c r="BG854" s="106">
        <f>IF(N854="zákl. přenesená",J854,0)</f>
        <v>0</v>
      </c>
      <c r="BH854" s="106">
        <f>IF(N854="sníž. přenesená",J854,0)</f>
        <v>0</v>
      </c>
      <c r="BI854" s="106">
        <f>IF(N854="nulová",J854,0)</f>
        <v>0</v>
      </c>
      <c r="BJ854" s="9" t="s">
        <v>42</v>
      </c>
      <c r="BK854" s="106">
        <f>ROUND(I854*H854,2)</f>
        <v>0</v>
      </c>
      <c r="BL854" s="9" t="s">
        <v>168</v>
      </c>
      <c r="BM854" s="105" t="s">
        <v>1017</v>
      </c>
    </row>
    <row r="855" spans="2:65" s="1" customFormat="1" ht="19.5" x14ac:dyDescent="0.2">
      <c r="B855" s="18"/>
      <c r="D855" s="107" t="s">
        <v>93</v>
      </c>
      <c r="F855" s="108" t="s">
        <v>1016</v>
      </c>
      <c r="I855" s="38"/>
      <c r="L855" s="18"/>
      <c r="M855" s="109"/>
      <c r="N855" s="26"/>
      <c r="O855" s="26"/>
      <c r="P855" s="26"/>
      <c r="Q855" s="26"/>
      <c r="R855" s="26"/>
      <c r="S855" s="26"/>
      <c r="T855" s="27"/>
      <c r="AT855" s="9" t="s">
        <v>93</v>
      </c>
      <c r="AU855" s="9" t="s">
        <v>44</v>
      </c>
    </row>
    <row r="856" spans="2:65" s="1" customFormat="1" ht="292.5" x14ac:dyDescent="0.2">
      <c r="B856" s="18"/>
      <c r="D856" s="107" t="s">
        <v>223</v>
      </c>
      <c r="F856" s="128" t="s">
        <v>790</v>
      </c>
      <c r="I856" s="38"/>
      <c r="L856" s="18"/>
      <c r="M856" s="109"/>
      <c r="N856" s="26"/>
      <c r="O856" s="26"/>
      <c r="P856" s="26"/>
      <c r="Q856" s="26"/>
      <c r="R856" s="26"/>
      <c r="S856" s="26"/>
      <c r="T856" s="27"/>
      <c r="AT856" s="9" t="s">
        <v>223</v>
      </c>
      <c r="AU856" s="9" t="s">
        <v>44</v>
      </c>
    </row>
    <row r="857" spans="2:65" s="7" customFormat="1" x14ac:dyDescent="0.2">
      <c r="B857" s="110"/>
      <c r="D857" s="107" t="s">
        <v>95</v>
      </c>
      <c r="E857" s="111" t="s">
        <v>0</v>
      </c>
      <c r="F857" s="112" t="s">
        <v>695</v>
      </c>
      <c r="H857" s="113">
        <v>1</v>
      </c>
      <c r="I857" s="114"/>
      <c r="L857" s="110"/>
      <c r="M857" s="115"/>
      <c r="N857" s="116"/>
      <c r="O857" s="116"/>
      <c r="P857" s="116"/>
      <c r="Q857" s="116"/>
      <c r="R857" s="116"/>
      <c r="S857" s="116"/>
      <c r="T857" s="117"/>
      <c r="AT857" s="111" t="s">
        <v>95</v>
      </c>
      <c r="AU857" s="111" t="s">
        <v>44</v>
      </c>
      <c r="AV857" s="7" t="s">
        <v>44</v>
      </c>
      <c r="AW857" s="7" t="s">
        <v>20</v>
      </c>
      <c r="AX857" s="7" t="s">
        <v>41</v>
      </c>
      <c r="AY857" s="111" t="s">
        <v>84</v>
      </c>
    </row>
    <row r="858" spans="2:65" s="1" customFormat="1" ht="36" customHeight="1" x14ac:dyDescent="0.2">
      <c r="B858" s="93"/>
      <c r="C858" s="94" t="s">
        <v>1018</v>
      </c>
      <c r="D858" s="94" t="s">
        <v>86</v>
      </c>
      <c r="E858" s="95" t="s">
        <v>896</v>
      </c>
      <c r="F858" s="96" t="s">
        <v>1019</v>
      </c>
      <c r="G858" s="97" t="s">
        <v>163</v>
      </c>
      <c r="H858" s="98">
        <v>1</v>
      </c>
      <c r="I858" s="99"/>
      <c r="J858" s="100">
        <f>ROUND(I858*H858,2)</f>
        <v>0</v>
      </c>
      <c r="K858" s="96" t="s">
        <v>0</v>
      </c>
      <c r="L858" s="18"/>
      <c r="M858" s="101" t="s">
        <v>0</v>
      </c>
      <c r="N858" s="102" t="s">
        <v>28</v>
      </c>
      <c r="O858" s="26"/>
      <c r="P858" s="103">
        <f>O858*H858</f>
        <v>0</v>
      </c>
      <c r="Q858" s="103">
        <v>0</v>
      </c>
      <c r="R858" s="103">
        <f>Q858*H858</f>
        <v>0</v>
      </c>
      <c r="S858" s="103">
        <v>0</v>
      </c>
      <c r="T858" s="104">
        <f>S858*H858</f>
        <v>0</v>
      </c>
      <c r="AR858" s="105" t="s">
        <v>168</v>
      </c>
      <c r="AT858" s="105" t="s">
        <v>86</v>
      </c>
      <c r="AU858" s="105" t="s">
        <v>44</v>
      </c>
      <c r="AY858" s="9" t="s">
        <v>84</v>
      </c>
      <c r="BE858" s="106">
        <f>IF(N858="základní",J858,0)</f>
        <v>0</v>
      </c>
      <c r="BF858" s="106">
        <f>IF(N858="snížená",J858,0)</f>
        <v>0</v>
      </c>
      <c r="BG858" s="106">
        <f>IF(N858="zákl. přenesená",J858,0)</f>
        <v>0</v>
      </c>
      <c r="BH858" s="106">
        <f>IF(N858="sníž. přenesená",J858,0)</f>
        <v>0</v>
      </c>
      <c r="BI858" s="106">
        <f>IF(N858="nulová",J858,0)</f>
        <v>0</v>
      </c>
      <c r="BJ858" s="9" t="s">
        <v>42</v>
      </c>
      <c r="BK858" s="106">
        <f>ROUND(I858*H858,2)</f>
        <v>0</v>
      </c>
      <c r="BL858" s="9" t="s">
        <v>168</v>
      </c>
      <c r="BM858" s="105" t="s">
        <v>1020</v>
      </c>
    </row>
    <row r="859" spans="2:65" s="1" customFormat="1" ht="19.5" x14ac:dyDescent="0.2">
      <c r="B859" s="18"/>
      <c r="D859" s="107" t="s">
        <v>93</v>
      </c>
      <c r="F859" s="108" t="s">
        <v>1019</v>
      </c>
      <c r="I859" s="38"/>
      <c r="L859" s="18"/>
      <c r="M859" s="109"/>
      <c r="N859" s="26"/>
      <c r="O859" s="26"/>
      <c r="P859" s="26"/>
      <c r="Q859" s="26"/>
      <c r="R859" s="26"/>
      <c r="S859" s="26"/>
      <c r="T859" s="27"/>
      <c r="AT859" s="9" t="s">
        <v>93</v>
      </c>
      <c r="AU859" s="9" t="s">
        <v>44</v>
      </c>
    </row>
    <row r="860" spans="2:65" s="1" customFormat="1" ht="292.5" x14ac:dyDescent="0.2">
      <c r="B860" s="18"/>
      <c r="D860" s="107" t="s">
        <v>223</v>
      </c>
      <c r="F860" s="128" t="s">
        <v>790</v>
      </c>
      <c r="I860" s="38"/>
      <c r="L860" s="18"/>
      <c r="M860" s="109"/>
      <c r="N860" s="26"/>
      <c r="O860" s="26"/>
      <c r="P860" s="26"/>
      <c r="Q860" s="26"/>
      <c r="R860" s="26"/>
      <c r="S860" s="26"/>
      <c r="T860" s="27"/>
      <c r="AT860" s="9" t="s">
        <v>223</v>
      </c>
      <c r="AU860" s="9" t="s">
        <v>44</v>
      </c>
    </row>
    <row r="861" spans="2:65" s="7" customFormat="1" x14ac:dyDescent="0.2">
      <c r="B861" s="110"/>
      <c r="D861" s="107" t="s">
        <v>95</v>
      </c>
      <c r="E861" s="111" t="s">
        <v>0</v>
      </c>
      <c r="F861" s="112" t="s">
        <v>696</v>
      </c>
      <c r="H861" s="113">
        <v>1</v>
      </c>
      <c r="I861" s="114"/>
      <c r="L861" s="110"/>
      <c r="M861" s="115"/>
      <c r="N861" s="116"/>
      <c r="O861" s="116"/>
      <c r="P861" s="116"/>
      <c r="Q861" s="116"/>
      <c r="R861" s="116"/>
      <c r="S861" s="116"/>
      <c r="T861" s="117"/>
      <c r="AT861" s="111" t="s">
        <v>95</v>
      </c>
      <c r="AU861" s="111" t="s">
        <v>44</v>
      </c>
      <c r="AV861" s="7" t="s">
        <v>44</v>
      </c>
      <c r="AW861" s="7" t="s">
        <v>20</v>
      </c>
      <c r="AX861" s="7" t="s">
        <v>41</v>
      </c>
      <c r="AY861" s="111" t="s">
        <v>84</v>
      </c>
    </row>
    <row r="862" spans="2:65" s="1" customFormat="1" ht="36" customHeight="1" x14ac:dyDescent="0.2">
      <c r="B862" s="93"/>
      <c r="C862" s="94" t="s">
        <v>1021</v>
      </c>
      <c r="D862" s="94" t="s">
        <v>86</v>
      </c>
      <c r="E862" s="95" t="s">
        <v>900</v>
      </c>
      <c r="F862" s="96" t="s">
        <v>1022</v>
      </c>
      <c r="G862" s="97" t="s">
        <v>163</v>
      </c>
      <c r="H862" s="98">
        <v>1</v>
      </c>
      <c r="I862" s="99"/>
      <c r="J862" s="100">
        <f>ROUND(I862*H862,2)</f>
        <v>0</v>
      </c>
      <c r="K862" s="96" t="s">
        <v>0</v>
      </c>
      <c r="L862" s="18"/>
      <c r="M862" s="101" t="s">
        <v>0</v>
      </c>
      <c r="N862" s="102" t="s">
        <v>28</v>
      </c>
      <c r="O862" s="26"/>
      <c r="P862" s="103">
        <f>O862*H862</f>
        <v>0</v>
      </c>
      <c r="Q862" s="103">
        <v>0</v>
      </c>
      <c r="R862" s="103">
        <f>Q862*H862</f>
        <v>0</v>
      </c>
      <c r="S862" s="103">
        <v>0</v>
      </c>
      <c r="T862" s="104">
        <f>S862*H862</f>
        <v>0</v>
      </c>
      <c r="AR862" s="105" t="s">
        <v>168</v>
      </c>
      <c r="AT862" s="105" t="s">
        <v>86</v>
      </c>
      <c r="AU862" s="105" t="s">
        <v>44</v>
      </c>
      <c r="AY862" s="9" t="s">
        <v>84</v>
      </c>
      <c r="BE862" s="106">
        <f>IF(N862="základní",J862,0)</f>
        <v>0</v>
      </c>
      <c r="BF862" s="106">
        <f>IF(N862="snížená",J862,0)</f>
        <v>0</v>
      </c>
      <c r="BG862" s="106">
        <f>IF(N862="zákl. přenesená",J862,0)</f>
        <v>0</v>
      </c>
      <c r="BH862" s="106">
        <f>IF(N862="sníž. přenesená",J862,0)</f>
        <v>0</v>
      </c>
      <c r="BI862" s="106">
        <f>IF(N862="nulová",J862,0)</f>
        <v>0</v>
      </c>
      <c r="BJ862" s="9" t="s">
        <v>42</v>
      </c>
      <c r="BK862" s="106">
        <f>ROUND(I862*H862,2)</f>
        <v>0</v>
      </c>
      <c r="BL862" s="9" t="s">
        <v>168</v>
      </c>
      <c r="BM862" s="105" t="s">
        <v>1023</v>
      </c>
    </row>
    <row r="863" spans="2:65" s="1" customFormat="1" ht="19.5" x14ac:dyDescent="0.2">
      <c r="B863" s="18"/>
      <c r="D863" s="107" t="s">
        <v>93</v>
      </c>
      <c r="F863" s="108" t="s">
        <v>1022</v>
      </c>
      <c r="I863" s="38"/>
      <c r="L863" s="18"/>
      <c r="M863" s="109"/>
      <c r="N863" s="26"/>
      <c r="O863" s="26"/>
      <c r="P863" s="26"/>
      <c r="Q863" s="26"/>
      <c r="R863" s="26"/>
      <c r="S863" s="26"/>
      <c r="T863" s="27"/>
      <c r="AT863" s="9" t="s">
        <v>93</v>
      </c>
      <c r="AU863" s="9" t="s">
        <v>44</v>
      </c>
    </row>
    <row r="864" spans="2:65" s="1" customFormat="1" ht="292.5" x14ac:dyDescent="0.2">
      <c r="B864" s="18"/>
      <c r="D864" s="107" t="s">
        <v>223</v>
      </c>
      <c r="F864" s="128" t="s">
        <v>790</v>
      </c>
      <c r="I864" s="38"/>
      <c r="L864" s="18"/>
      <c r="M864" s="109"/>
      <c r="N864" s="26"/>
      <c r="O864" s="26"/>
      <c r="P864" s="26"/>
      <c r="Q864" s="26"/>
      <c r="R864" s="26"/>
      <c r="S864" s="26"/>
      <c r="T864" s="27"/>
      <c r="AT864" s="9" t="s">
        <v>223</v>
      </c>
      <c r="AU864" s="9" t="s">
        <v>44</v>
      </c>
    </row>
    <row r="865" spans="2:65" s="7" customFormat="1" x14ac:dyDescent="0.2">
      <c r="B865" s="110"/>
      <c r="D865" s="107" t="s">
        <v>95</v>
      </c>
      <c r="E865" s="111" t="s">
        <v>0</v>
      </c>
      <c r="F865" s="112" t="s">
        <v>697</v>
      </c>
      <c r="H865" s="113">
        <v>1</v>
      </c>
      <c r="I865" s="114"/>
      <c r="L865" s="110"/>
      <c r="M865" s="115"/>
      <c r="N865" s="116"/>
      <c r="O865" s="116"/>
      <c r="P865" s="116"/>
      <c r="Q865" s="116"/>
      <c r="R865" s="116"/>
      <c r="S865" s="116"/>
      <c r="T865" s="117"/>
      <c r="AT865" s="111" t="s">
        <v>95</v>
      </c>
      <c r="AU865" s="111" t="s">
        <v>44</v>
      </c>
      <c r="AV865" s="7" t="s">
        <v>44</v>
      </c>
      <c r="AW865" s="7" t="s">
        <v>20</v>
      </c>
      <c r="AX865" s="7" t="s">
        <v>41</v>
      </c>
      <c r="AY865" s="111" t="s">
        <v>84</v>
      </c>
    </row>
    <row r="866" spans="2:65" s="1" customFormat="1" ht="36" customHeight="1" x14ac:dyDescent="0.2">
      <c r="B866" s="93"/>
      <c r="C866" s="94" t="s">
        <v>1024</v>
      </c>
      <c r="D866" s="94" t="s">
        <v>86</v>
      </c>
      <c r="E866" s="95" t="s">
        <v>904</v>
      </c>
      <c r="F866" s="96" t="s">
        <v>1025</v>
      </c>
      <c r="G866" s="97" t="s">
        <v>163</v>
      </c>
      <c r="H866" s="98">
        <v>1</v>
      </c>
      <c r="I866" s="99"/>
      <c r="J866" s="100">
        <f>ROUND(I866*H866,2)</f>
        <v>0</v>
      </c>
      <c r="K866" s="96" t="s">
        <v>0</v>
      </c>
      <c r="L866" s="18"/>
      <c r="M866" s="101" t="s">
        <v>0</v>
      </c>
      <c r="N866" s="102" t="s">
        <v>28</v>
      </c>
      <c r="O866" s="26"/>
      <c r="P866" s="103">
        <f>O866*H866</f>
        <v>0</v>
      </c>
      <c r="Q866" s="103">
        <v>0</v>
      </c>
      <c r="R866" s="103">
        <f>Q866*H866</f>
        <v>0</v>
      </c>
      <c r="S866" s="103">
        <v>0</v>
      </c>
      <c r="T866" s="104">
        <f>S866*H866</f>
        <v>0</v>
      </c>
      <c r="AR866" s="105" t="s">
        <v>168</v>
      </c>
      <c r="AT866" s="105" t="s">
        <v>86</v>
      </c>
      <c r="AU866" s="105" t="s">
        <v>44</v>
      </c>
      <c r="AY866" s="9" t="s">
        <v>84</v>
      </c>
      <c r="BE866" s="106">
        <f>IF(N866="základní",J866,0)</f>
        <v>0</v>
      </c>
      <c r="BF866" s="106">
        <f>IF(N866="snížená",J866,0)</f>
        <v>0</v>
      </c>
      <c r="BG866" s="106">
        <f>IF(N866="zákl. přenesená",J866,0)</f>
        <v>0</v>
      </c>
      <c r="BH866" s="106">
        <f>IF(N866="sníž. přenesená",J866,0)</f>
        <v>0</v>
      </c>
      <c r="BI866" s="106">
        <f>IF(N866="nulová",J866,0)</f>
        <v>0</v>
      </c>
      <c r="BJ866" s="9" t="s">
        <v>42</v>
      </c>
      <c r="BK866" s="106">
        <f>ROUND(I866*H866,2)</f>
        <v>0</v>
      </c>
      <c r="BL866" s="9" t="s">
        <v>168</v>
      </c>
      <c r="BM866" s="105" t="s">
        <v>1026</v>
      </c>
    </row>
    <row r="867" spans="2:65" s="1" customFormat="1" ht="19.5" x14ac:dyDescent="0.2">
      <c r="B867" s="18"/>
      <c r="D867" s="107" t="s">
        <v>93</v>
      </c>
      <c r="F867" s="108" t="s">
        <v>1025</v>
      </c>
      <c r="I867" s="38"/>
      <c r="L867" s="18"/>
      <c r="M867" s="109"/>
      <c r="N867" s="26"/>
      <c r="O867" s="26"/>
      <c r="P867" s="26"/>
      <c r="Q867" s="26"/>
      <c r="R867" s="26"/>
      <c r="S867" s="26"/>
      <c r="T867" s="27"/>
      <c r="AT867" s="9" t="s">
        <v>93</v>
      </c>
      <c r="AU867" s="9" t="s">
        <v>44</v>
      </c>
    </row>
    <row r="868" spans="2:65" s="1" customFormat="1" ht="292.5" x14ac:dyDescent="0.2">
      <c r="B868" s="18"/>
      <c r="D868" s="107" t="s">
        <v>223</v>
      </c>
      <c r="F868" s="128" t="s">
        <v>790</v>
      </c>
      <c r="I868" s="38"/>
      <c r="L868" s="18"/>
      <c r="M868" s="109"/>
      <c r="N868" s="26"/>
      <c r="O868" s="26"/>
      <c r="P868" s="26"/>
      <c r="Q868" s="26"/>
      <c r="R868" s="26"/>
      <c r="S868" s="26"/>
      <c r="T868" s="27"/>
      <c r="AT868" s="9" t="s">
        <v>223</v>
      </c>
      <c r="AU868" s="9" t="s">
        <v>44</v>
      </c>
    </row>
    <row r="869" spans="2:65" s="7" customFormat="1" x14ac:dyDescent="0.2">
      <c r="B869" s="110"/>
      <c r="D869" s="107" t="s">
        <v>95</v>
      </c>
      <c r="E869" s="111" t="s">
        <v>0</v>
      </c>
      <c r="F869" s="112" t="s">
        <v>698</v>
      </c>
      <c r="H869" s="113">
        <v>1</v>
      </c>
      <c r="I869" s="114"/>
      <c r="L869" s="110"/>
      <c r="M869" s="115"/>
      <c r="N869" s="116"/>
      <c r="O869" s="116"/>
      <c r="P869" s="116"/>
      <c r="Q869" s="116"/>
      <c r="R869" s="116"/>
      <c r="S869" s="116"/>
      <c r="T869" s="117"/>
      <c r="AT869" s="111" t="s">
        <v>95</v>
      </c>
      <c r="AU869" s="111" t="s">
        <v>44</v>
      </c>
      <c r="AV869" s="7" t="s">
        <v>44</v>
      </c>
      <c r="AW869" s="7" t="s">
        <v>20</v>
      </c>
      <c r="AX869" s="7" t="s">
        <v>41</v>
      </c>
      <c r="AY869" s="111" t="s">
        <v>84</v>
      </c>
    </row>
    <row r="870" spans="2:65" s="1" customFormat="1" ht="36" customHeight="1" x14ac:dyDescent="0.2">
      <c r="B870" s="93"/>
      <c r="C870" s="94" t="s">
        <v>1027</v>
      </c>
      <c r="D870" s="94" t="s">
        <v>86</v>
      </c>
      <c r="E870" s="95" t="s">
        <v>908</v>
      </c>
      <c r="F870" s="96" t="s">
        <v>1028</v>
      </c>
      <c r="G870" s="97" t="s">
        <v>163</v>
      </c>
      <c r="H870" s="98">
        <v>1</v>
      </c>
      <c r="I870" s="99"/>
      <c r="J870" s="100">
        <f>ROUND(I870*H870,2)</f>
        <v>0</v>
      </c>
      <c r="K870" s="96" t="s">
        <v>0</v>
      </c>
      <c r="L870" s="18"/>
      <c r="M870" s="101" t="s">
        <v>0</v>
      </c>
      <c r="N870" s="102" t="s">
        <v>28</v>
      </c>
      <c r="O870" s="26"/>
      <c r="P870" s="103">
        <f>O870*H870</f>
        <v>0</v>
      </c>
      <c r="Q870" s="103">
        <v>0</v>
      </c>
      <c r="R870" s="103">
        <f>Q870*H870</f>
        <v>0</v>
      </c>
      <c r="S870" s="103">
        <v>0</v>
      </c>
      <c r="T870" s="104">
        <f>S870*H870</f>
        <v>0</v>
      </c>
      <c r="AR870" s="105" t="s">
        <v>168</v>
      </c>
      <c r="AT870" s="105" t="s">
        <v>86</v>
      </c>
      <c r="AU870" s="105" t="s">
        <v>44</v>
      </c>
      <c r="AY870" s="9" t="s">
        <v>84</v>
      </c>
      <c r="BE870" s="106">
        <f>IF(N870="základní",J870,0)</f>
        <v>0</v>
      </c>
      <c r="BF870" s="106">
        <f>IF(N870="snížená",J870,0)</f>
        <v>0</v>
      </c>
      <c r="BG870" s="106">
        <f>IF(N870="zákl. přenesená",J870,0)</f>
        <v>0</v>
      </c>
      <c r="BH870" s="106">
        <f>IF(N870="sníž. přenesená",J870,0)</f>
        <v>0</v>
      </c>
      <c r="BI870" s="106">
        <f>IF(N870="nulová",J870,0)</f>
        <v>0</v>
      </c>
      <c r="BJ870" s="9" t="s">
        <v>42</v>
      </c>
      <c r="BK870" s="106">
        <f>ROUND(I870*H870,2)</f>
        <v>0</v>
      </c>
      <c r="BL870" s="9" t="s">
        <v>168</v>
      </c>
      <c r="BM870" s="105" t="s">
        <v>1029</v>
      </c>
    </row>
    <row r="871" spans="2:65" s="1" customFormat="1" ht="19.5" x14ac:dyDescent="0.2">
      <c r="B871" s="18"/>
      <c r="D871" s="107" t="s">
        <v>93</v>
      </c>
      <c r="F871" s="108" t="s">
        <v>1028</v>
      </c>
      <c r="I871" s="38"/>
      <c r="L871" s="18"/>
      <c r="M871" s="109"/>
      <c r="N871" s="26"/>
      <c r="O871" s="26"/>
      <c r="P871" s="26"/>
      <c r="Q871" s="26"/>
      <c r="R871" s="26"/>
      <c r="S871" s="26"/>
      <c r="T871" s="27"/>
      <c r="AT871" s="9" t="s">
        <v>93</v>
      </c>
      <c r="AU871" s="9" t="s">
        <v>44</v>
      </c>
    </row>
    <row r="872" spans="2:65" s="1" customFormat="1" ht="292.5" x14ac:dyDescent="0.2">
      <c r="B872" s="18"/>
      <c r="D872" s="107" t="s">
        <v>223</v>
      </c>
      <c r="F872" s="128" t="s">
        <v>790</v>
      </c>
      <c r="I872" s="38"/>
      <c r="L872" s="18"/>
      <c r="M872" s="109"/>
      <c r="N872" s="26"/>
      <c r="O872" s="26"/>
      <c r="P872" s="26"/>
      <c r="Q872" s="26"/>
      <c r="R872" s="26"/>
      <c r="S872" s="26"/>
      <c r="T872" s="27"/>
      <c r="AT872" s="9" t="s">
        <v>223</v>
      </c>
      <c r="AU872" s="9" t="s">
        <v>44</v>
      </c>
    </row>
    <row r="873" spans="2:65" s="7" customFormat="1" x14ac:dyDescent="0.2">
      <c r="B873" s="110"/>
      <c r="D873" s="107" t="s">
        <v>95</v>
      </c>
      <c r="E873" s="111" t="s">
        <v>0</v>
      </c>
      <c r="F873" s="112" t="s">
        <v>699</v>
      </c>
      <c r="H873" s="113">
        <v>1</v>
      </c>
      <c r="I873" s="114"/>
      <c r="L873" s="110"/>
      <c r="M873" s="115"/>
      <c r="N873" s="116"/>
      <c r="O873" s="116"/>
      <c r="P873" s="116"/>
      <c r="Q873" s="116"/>
      <c r="R873" s="116"/>
      <c r="S873" s="116"/>
      <c r="T873" s="117"/>
      <c r="AT873" s="111" t="s">
        <v>95</v>
      </c>
      <c r="AU873" s="111" t="s">
        <v>44</v>
      </c>
      <c r="AV873" s="7" t="s">
        <v>44</v>
      </c>
      <c r="AW873" s="7" t="s">
        <v>20</v>
      </c>
      <c r="AX873" s="7" t="s">
        <v>41</v>
      </c>
      <c r="AY873" s="111" t="s">
        <v>84</v>
      </c>
    </row>
    <row r="874" spans="2:65" s="1" customFormat="1" ht="36" customHeight="1" x14ac:dyDescent="0.2">
      <c r="B874" s="93"/>
      <c r="C874" s="94" t="s">
        <v>1030</v>
      </c>
      <c r="D874" s="94" t="s">
        <v>86</v>
      </c>
      <c r="E874" s="95" t="s">
        <v>912</v>
      </c>
      <c r="F874" s="96" t="s">
        <v>1031</v>
      </c>
      <c r="G874" s="97" t="s">
        <v>163</v>
      </c>
      <c r="H874" s="98">
        <v>1</v>
      </c>
      <c r="I874" s="99"/>
      <c r="J874" s="100">
        <f>ROUND(I874*H874,2)</f>
        <v>0</v>
      </c>
      <c r="K874" s="96" t="s">
        <v>0</v>
      </c>
      <c r="L874" s="18"/>
      <c r="M874" s="101" t="s">
        <v>0</v>
      </c>
      <c r="N874" s="102" t="s">
        <v>28</v>
      </c>
      <c r="O874" s="26"/>
      <c r="P874" s="103">
        <f>O874*H874</f>
        <v>0</v>
      </c>
      <c r="Q874" s="103">
        <v>0</v>
      </c>
      <c r="R874" s="103">
        <f>Q874*H874</f>
        <v>0</v>
      </c>
      <c r="S874" s="103">
        <v>0</v>
      </c>
      <c r="T874" s="104">
        <f>S874*H874</f>
        <v>0</v>
      </c>
      <c r="AR874" s="105" t="s">
        <v>168</v>
      </c>
      <c r="AT874" s="105" t="s">
        <v>86</v>
      </c>
      <c r="AU874" s="105" t="s">
        <v>44</v>
      </c>
      <c r="AY874" s="9" t="s">
        <v>84</v>
      </c>
      <c r="BE874" s="106">
        <f>IF(N874="základní",J874,0)</f>
        <v>0</v>
      </c>
      <c r="BF874" s="106">
        <f>IF(N874="snížená",J874,0)</f>
        <v>0</v>
      </c>
      <c r="BG874" s="106">
        <f>IF(N874="zákl. přenesená",J874,0)</f>
        <v>0</v>
      </c>
      <c r="BH874" s="106">
        <f>IF(N874="sníž. přenesená",J874,0)</f>
        <v>0</v>
      </c>
      <c r="BI874" s="106">
        <f>IF(N874="nulová",J874,0)</f>
        <v>0</v>
      </c>
      <c r="BJ874" s="9" t="s">
        <v>42</v>
      </c>
      <c r="BK874" s="106">
        <f>ROUND(I874*H874,2)</f>
        <v>0</v>
      </c>
      <c r="BL874" s="9" t="s">
        <v>168</v>
      </c>
      <c r="BM874" s="105" t="s">
        <v>1032</v>
      </c>
    </row>
    <row r="875" spans="2:65" s="1" customFormat="1" ht="19.5" x14ac:dyDescent="0.2">
      <c r="B875" s="18"/>
      <c r="D875" s="107" t="s">
        <v>93</v>
      </c>
      <c r="F875" s="108" t="s">
        <v>1031</v>
      </c>
      <c r="I875" s="38"/>
      <c r="L875" s="18"/>
      <c r="M875" s="109"/>
      <c r="N875" s="26"/>
      <c r="O875" s="26"/>
      <c r="P875" s="26"/>
      <c r="Q875" s="26"/>
      <c r="R875" s="26"/>
      <c r="S875" s="26"/>
      <c r="T875" s="27"/>
      <c r="AT875" s="9" t="s">
        <v>93</v>
      </c>
      <c r="AU875" s="9" t="s">
        <v>44</v>
      </c>
    </row>
    <row r="876" spans="2:65" s="1" customFormat="1" ht="292.5" x14ac:dyDescent="0.2">
      <c r="B876" s="18"/>
      <c r="D876" s="107" t="s">
        <v>223</v>
      </c>
      <c r="F876" s="128" t="s">
        <v>790</v>
      </c>
      <c r="I876" s="38"/>
      <c r="L876" s="18"/>
      <c r="M876" s="109"/>
      <c r="N876" s="26"/>
      <c r="O876" s="26"/>
      <c r="P876" s="26"/>
      <c r="Q876" s="26"/>
      <c r="R876" s="26"/>
      <c r="S876" s="26"/>
      <c r="T876" s="27"/>
      <c r="AT876" s="9" t="s">
        <v>223</v>
      </c>
      <c r="AU876" s="9" t="s">
        <v>44</v>
      </c>
    </row>
    <row r="877" spans="2:65" s="7" customFormat="1" x14ac:dyDescent="0.2">
      <c r="B877" s="110"/>
      <c r="D877" s="107" t="s">
        <v>95</v>
      </c>
      <c r="E877" s="111" t="s">
        <v>0</v>
      </c>
      <c r="F877" s="112" t="s">
        <v>700</v>
      </c>
      <c r="H877" s="113">
        <v>1</v>
      </c>
      <c r="I877" s="114"/>
      <c r="L877" s="110"/>
      <c r="M877" s="115"/>
      <c r="N877" s="116"/>
      <c r="O877" s="116"/>
      <c r="P877" s="116"/>
      <c r="Q877" s="116"/>
      <c r="R877" s="116"/>
      <c r="S877" s="116"/>
      <c r="T877" s="117"/>
      <c r="AT877" s="111" t="s">
        <v>95</v>
      </c>
      <c r="AU877" s="111" t="s">
        <v>44</v>
      </c>
      <c r="AV877" s="7" t="s">
        <v>44</v>
      </c>
      <c r="AW877" s="7" t="s">
        <v>20</v>
      </c>
      <c r="AX877" s="7" t="s">
        <v>41</v>
      </c>
      <c r="AY877" s="111" t="s">
        <v>84</v>
      </c>
    </row>
    <row r="878" spans="2:65" s="1" customFormat="1" ht="36" customHeight="1" x14ac:dyDescent="0.2">
      <c r="B878" s="93"/>
      <c r="C878" s="94" t="s">
        <v>1033</v>
      </c>
      <c r="D878" s="94" t="s">
        <v>86</v>
      </c>
      <c r="E878" s="95" t="s">
        <v>916</v>
      </c>
      <c r="F878" s="96" t="s">
        <v>1034</v>
      </c>
      <c r="G878" s="97" t="s">
        <v>163</v>
      </c>
      <c r="H878" s="98">
        <v>1</v>
      </c>
      <c r="I878" s="99"/>
      <c r="J878" s="100">
        <f>ROUND(I878*H878,2)</f>
        <v>0</v>
      </c>
      <c r="K878" s="96" t="s">
        <v>0</v>
      </c>
      <c r="L878" s="18"/>
      <c r="M878" s="101" t="s">
        <v>0</v>
      </c>
      <c r="N878" s="102" t="s">
        <v>28</v>
      </c>
      <c r="O878" s="26"/>
      <c r="P878" s="103">
        <f>O878*H878</f>
        <v>0</v>
      </c>
      <c r="Q878" s="103">
        <v>0</v>
      </c>
      <c r="R878" s="103">
        <f>Q878*H878</f>
        <v>0</v>
      </c>
      <c r="S878" s="103">
        <v>0</v>
      </c>
      <c r="T878" s="104">
        <f>S878*H878</f>
        <v>0</v>
      </c>
      <c r="AR878" s="105" t="s">
        <v>168</v>
      </c>
      <c r="AT878" s="105" t="s">
        <v>86</v>
      </c>
      <c r="AU878" s="105" t="s">
        <v>44</v>
      </c>
      <c r="AY878" s="9" t="s">
        <v>84</v>
      </c>
      <c r="BE878" s="106">
        <f>IF(N878="základní",J878,0)</f>
        <v>0</v>
      </c>
      <c r="BF878" s="106">
        <f>IF(N878="snížená",J878,0)</f>
        <v>0</v>
      </c>
      <c r="BG878" s="106">
        <f>IF(N878="zákl. přenesená",J878,0)</f>
        <v>0</v>
      </c>
      <c r="BH878" s="106">
        <f>IF(N878="sníž. přenesená",J878,0)</f>
        <v>0</v>
      </c>
      <c r="BI878" s="106">
        <f>IF(N878="nulová",J878,0)</f>
        <v>0</v>
      </c>
      <c r="BJ878" s="9" t="s">
        <v>42</v>
      </c>
      <c r="BK878" s="106">
        <f>ROUND(I878*H878,2)</f>
        <v>0</v>
      </c>
      <c r="BL878" s="9" t="s">
        <v>168</v>
      </c>
      <c r="BM878" s="105" t="s">
        <v>1035</v>
      </c>
    </row>
    <row r="879" spans="2:65" s="1" customFormat="1" ht="19.5" x14ac:dyDescent="0.2">
      <c r="B879" s="18"/>
      <c r="D879" s="107" t="s">
        <v>93</v>
      </c>
      <c r="F879" s="108" t="s">
        <v>1034</v>
      </c>
      <c r="I879" s="38"/>
      <c r="L879" s="18"/>
      <c r="M879" s="109"/>
      <c r="N879" s="26"/>
      <c r="O879" s="26"/>
      <c r="P879" s="26"/>
      <c r="Q879" s="26"/>
      <c r="R879" s="26"/>
      <c r="S879" s="26"/>
      <c r="T879" s="27"/>
      <c r="AT879" s="9" t="s">
        <v>93</v>
      </c>
      <c r="AU879" s="9" t="s">
        <v>44</v>
      </c>
    </row>
    <row r="880" spans="2:65" s="1" customFormat="1" ht="292.5" x14ac:dyDescent="0.2">
      <c r="B880" s="18"/>
      <c r="D880" s="107" t="s">
        <v>223</v>
      </c>
      <c r="F880" s="128" t="s">
        <v>790</v>
      </c>
      <c r="I880" s="38"/>
      <c r="L880" s="18"/>
      <c r="M880" s="109"/>
      <c r="N880" s="26"/>
      <c r="O880" s="26"/>
      <c r="P880" s="26"/>
      <c r="Q880" s="26"/>
      <c r="R880" s="26"/>
      <c r="S880" s="26"/>
      <c r="T880" s="27"/>
      <c r="AT880" s="9" t="s">
        <v>223</v>
      </c>
      <c r="AU880" s="9" t="s">
        <v>44</v>
      </c>
    </row>
    <row r="881" spans="2:65" s="7" customFormat="1" x14ac:dyDescent="0.2">
      <c r="B881" s="110"/>
      <c r="D881" s="107" t="s">
        <v>95</v>
      </c>
      <c r="E881" s="111" t="s">
        <v>0</v>
      </c>
      <c r="F881" s="112" t="s">
        <v>701</v>
      </c>
      <c r="H881" s="113">
        <v>1</v>
      </c>
      <c r="I881" s="114"/>
      <c r="L881" s="110"/>
      <c r="M881" s="115"/>
      <c r="N881" s="116"/>
      <c r="O881" s="116"/>
      <c r="P881" s="116"/>
      <c r="Q881" s="116"/>
      <c r="R881" s="116"/>
      <c r="S881" s="116"/>
      <c r="T881" s="117"/>
      <c r="AT881" s="111" t="s">
        <v>95</v>
      </c>
      <c r="AU881" s="111" t="s">
        <v>44</v>
      </c>
      <c r="AV881" s="7" t="s">
        <v>44</v>
      </c>
      <c r="AW881" s="7" t="s">
        <v>20</v>
      </c>
      <c r="AX881" s="7" t="s">
        <v>41</v>
      </c>
      <c r="AY881" s="111" t="s">
        <v>84</v>
      </c>
    </row>
    <row r="882" spans="2:65" s="1" customFormat="1" ht="36" customHeight="1" x14ac:dyDescent="0.2">
      <c r="B882" s="93"/>
      <c r="C882" s="94" t="s">
        <v>1036</v>
      </c>
      <c r="D882" s="94" t="s">
        <v>86</v>
      </c>
      <c r="E882" s="95" t="s">
        <v>920</v>
      </c>
      <c r="F882" s="96" t="s">
        <v>1037</v>
      </c>
      <c r="G882" s="97" t="s">
        <v>163</v>
      </c>
      <c r="H882" s="98">
        <v>1</v>
      </c>
      <c r="I882" s="99"/>
      <c r="J882" s="100">
        <f>ROUND(I882*H882,2)</f>
        <v>0</v>
      </c>
      <c r="K882" s="96" t="s">
        <v>0</v>
      </c>
      <c r="L882" s="18"/>
      <c r="M882" s="101" t="s">
        <v>0</v>
      </c>
      <c r="N882" s="102" t="s">
        <v>28</v>
      </c>
      <c r="O882" s="26"/>
      <c r="P882" s="103">
        <f>O882*H882</f>
        <v>0</v>
      </c>
      <c r="Q882" s="103">
        <v>0</v>
      </c>
      <c r="R882" s="103">
        <f>Q882*H882</f>
        <v>0</v>
      </c>
      <c r="S882" s="103">
        <v>0</v>
      </c>
      <c r="T882" s="104">
        <f>S882*H882</f>
        <v>0</v>
      </c>
      <c r="AR882" s="105" t="s">
        <v>168</v>
      </c>
      <c r="AT882" s="105" t="s">
        <v>86</v>
      </c>
      <c r="AU882" s="105" t="s">
        <v>44</v>
      </c>
      <c r="AY882" s="9" t="s">
        <v>84</v>
      </c>
      <c r="BE882" s="106">
        <f>IF(N882="základní",J882,0)</f>
        <v>0</v>
      </c>
      <c r="BF882" s="106">
        <f>IF(N882="snížená",J882,0)</f>
        <v>0</v>
      </c>
      <c r="BG882" s="106">
        <f>IF(N882="zákl. přenesená",J882,0)</f>
        <v>0</v>
      </c>
      <c r="BH882" s="106">
        <f>IF(N882="sníž. přenesená",J882,0)</f>
        <v>0</v>
      </c>
      <c r="BI882" s="106">
        <f>IF(N882="nulová",J882,0)</f>
        <v>0</v>
      </c>
      <c r="BJ882" s="9" t="s">
        <v>42</v>
      </c>
      <c r="BK882" s="106">
        <f>ROUND(I882*H882,2)</f>
        <v>0</v>
      </c>
      <c r="BL882" s="9" t="s">
        <v>168</v>
      </c>
      <c r="BM882" s="105" t="s">
        <v>1038</v>
      </c>
    </row>
    <row r="883" spans="2:65" s="1" customFormat="1" ht="19.5" x14ac:dyDescent="0.2">
      <c r="B883" s="18"/>
      <c r="D883" s="107" t="s">
        <v>93</v>
      </c>
      <c r="F883" s="108" t="s">
        <v>1037</v>
      </c>
      <c r="I883" s="38"/>
      <c r="L883" s="18"/>
      <c r="M883" s="109"/>
      <c r="N883" s="26"/>
      <c r="O883" s="26"/>
      <c r="P883" s="26"/>
      <c r="Q883" s="26"/>
      <c r="R883" s="26"/>
      <c r="S883" s="26"/>
      <c r="T883" s="27"/>
      <c r="AT883" s="9" t="s">
        <v>93</v>
      </c>
      <c r="AU883" s="9" t="s">
        <v>44</v>
      </c>
    </row>
    <row r="884" spans="2:65" s="1" customFormat="1" ht="292.5" x14ac:dyDescent="0.2">
      <c r="B884" s="18"/>
      <c r="D884" s="107" t="s">
        <v>223</v>
      </c>
      <c r="F884" s="128" t="s">
        <v>790</v>
      </c>
      <c r="I884" s="38"/>
      <c r="L884" s="18"/>
      <c r="M884" s="109"/>
      <c r="N884" s="26"/>
      <c r="O884" s="26"/>
      <c r="P884" s="26"/>
      <c r="Q884" s="26"/>
      <c r="R884" s="26"/>
      <c r="S884" s="26"/>
      <c r="T884" s="27"/>
      <c r="AT884" s="9" t="s">
        <v>223</v>
      </c>
      <c r="AU884" s="9" t="s">
        <v>44</v>
      </c>
    </row>
    <row r="885" spans="2:65" s="7" customFormat="1" x14ac:dyDescent="0.2">
      <c r="B885" s="110"/>
      <c r="D885" s="107" t="s">
        <v>95</v>
      </c>
      <c r="E885" s="111" t="s">
        <v>0</v>
      </c>
      <c r="F885" s="112" t="s">
        <v>702</v>
      </c>
      <c r="H885" s="113">
        <v>1</v>
      </c>
      <c r="I885" s="114"/>
      <c r="L885" s="110"/>
      <c r="M885" s="115"/>
      <c r="N885" s="116"/>
      <c r="O885" s="116"/>
      <c r="P885" s="116"/>
      <c r="Q885" s="116"/>
      <c r="R885" s="116"/>
      <c r="S885" s="116"/>
      <c r="T885" s="117"/>
      <c r="AT885" s="111" t="s">
        <v>95</v>
      </c>
      <c r="AU885" s="111" t="s">
        <v>44</v>
      </c>
      <c r="AV885" s="7" t="s">
        <v>44</v>
      </c>
      <c r="AW885" s="7" t="s">
        <v>20</v>
      </c>
      <c r="AX885" s="7" t="s">
        <v>41</v>
      </c>
      <c r="AY885" s="111" t="s">
        <v>84</v>
      </c>
    </row>
    <row r="886" spans="2:65" s="1" customFormat="1" ht="36" customHeight="1" x14ac:dyDescent="0.2">
      <c r="B886" s="93"/>
      <c r="C886" s="94" t="s">
        <v>1039</v>
      </c>
      <c r="D886" s="94" t="s">
        <v>86</v>
      </c>
      <c r="E886" s="95" t="s">
        <v>924</v>
      </c>
      <c r="F886" s="96" t="s">
        <v>1040</v>
      </c>
      <c r="G886" s="97" t="s">
        <v>163</v>
      </c>
      <c r="H886" s="98">
        <v>1</v>
      </c>
      <c r="I886" s="99"/>
      <c r="J886" s="100">
        <f>ROUND(I886*H886,2)</f>
        <v>0</v>
      </c>
      <c r="K886" s="96" t="s">
        <v>0</v>
      </c>
      <c r="L886" s="18"/>
      <c r="M886" s="101" t="s">
        <v>0</v>
      </c>
      <c r="N886" s="102" t="s">
        <v>28</v>
      </c>
      <c r="O886" s="26"/>
      <c r="P886" s="103">
        <f>O886*H886</f>
        <v>0</v>
      </c>
      <c r="Q886" s="103">
        <v>0</v>
      </c>
      <c r="R886" s="103">
        <f>Q886*H886</f>
        <v>0</v>
      </c>
      <c r="S886" s="103">
        <v>0</v>
      </c>
      <c r="T886" s="104">
        <f>S886*H886</f>
        <v>0</v>
      </c>
      <c r="AR886" s="105" t="s">
        <v>168</v>
      </c>
      <c r="AT886" s="105" t="s">
        <v>86</v>
      </c>
      <c r="AU886" s="105" t="s">
        <v>44</v>
      </c>
      <c r="AY886" s="9" t="s">
        <v>84</v>
      </c>
      <c r="BE886" s="106">
        <f>IF(N886="základní",J886,0)</f>
        <v>0</v>
      </c>
      <c r="BF886" s="106">
        <f>IF(N886="snížená",J886,0)</f>
        <v>0</v>
      </c>
      <c r="BG886" s="106">
        <f>IF(N886="zákl. přenesená",J886,0)</f>
        <v>0</v>
      </c>
      <c r="BH886" s="106">
        <f>IF(N886="sníž. přenesená",J886,0)</f>
        <v>0</v>
      </c>
      <c r="BI886" s="106">
        <f>IF(N886="nulová",J886,0)</f>
        <v>0</v>
      </c>
      <c r="BJ886" s="9" t="s">
        <v>42</v>
      </c>
      <c r="BK886" s="106">
        <f>ROUND(I886*H886,2)</f>
        <v>0</v>
      </c>
      <c r="BL886" s="9" t="s">
        <v>168</v>
      </c>
      <c r="BM886" s="105" t="s">
        <v>1041</v>
      </c>
    </row>
    <row r="887" spans="2:65" s="1" customFormat="1" ht="19.5" x14ac:dyDescent="0.2">
      <c r="B887" s="18"/>
      <c r="D887" s="107" t="s">
        <v>93</v>
      </c>
      <c r="F887" s="108" t="s">
        <v>1040</v>
      </c>
      <c r="I887" s="38"/>
      <c r="L887" s="18"/>
      <c r="M887" s="109"/>
      <c r="N887" s="26"/>
      <c r="O887" s="26"/>
      <c r="P887" s="26"/>
      <c r="Q887" s="26"/>
      <c r="R887" s="26"/>
      <c r="S887" s="26"/>
      <c r="T887" s="27"/>
      <c r="AT887" s="9" t="s">
        <v>93</v>
      </c>
      <c r="AU887" s="9" t="s">
        <v>44</v>
      </c>
    </row>
    <row r="888" spans="2:65" s="1" customFormat="1" ht="292.5" x14ac:dyDescent="0.2">
      <c r="B888" s="18"/>
      <c r="D888" s="107" t="s">
        <v>223</v>
      </c>
      <c r="F888" s="128" t="s">
        <v>790</v>
      </c>
      <c r="I888" s="38"/>
      <c r="L888" s="18"/>
      <c r="M888" s="109"/>
      <c r="N888" s="26"/>
      <c r="O888" s="26"/>
      <c r="P888" s="26"/>
      <c r="Q888" s="26"/>
      <c r="R888" s="26"/>
      <c r="S888" s="26"/>
      <c r="T888" s="27"/>
      <c r="AT888" s="9" t="s">
        <v>223</v>
      </c>
      <c r="AU888" s="9" t="s">
        <v>44</v>
      </c>
    </row>
    <row r="889" spans="2:65" s="7" customFormat="1" x14ac:dyDescent="0.2">
      <c r="B889" s="110"/>
      <c r="D889" s="107" t="s">
        <v>95</v>
      </c>
      <c r="E889" s="111" t="s">
        <v>0</v>
      </c>
      <c r="F889" s="112" t="s">
        <v>703</v>
      </c>
      <c r="H889" s="113">
        <v>1</v>
      </c>
      <c r="I889" s="114"/>
      <c r="L889" s="110"/>
      <c r="M889" s="115"/>
      <c r="N889" s="116"/>
      <c r="O889" s="116"/>
      <c r="P889" s="116"/>
      <c r="Q889" s="116"/>
      <c r="R889" s="116"/>
      <c r="S889" s="116"/>
      <c r="T889" s="117"/>
      <c r="AT889" s="111" t="s">
        <v>95</v>
      </c>
      <c r="AU889" s="111" t="s">
        <v>44</v>
      </c>
      <c r="AV889" s="7" t="s">
        <v>44</v>
      </c>
      <c r="AW889" s="7" t="s">
        <v>20</v>
      </c>
      <c r="AX889" s="7" t="s">
        <v>41</v>
      </c>
      <c r="AY889" s="111" t="s">
        <v>84</v>
      </c>
    </row>
    <row r="890" spans="2:65" s="1" customFormat="1" ht="36" customHeight="1" x14ac:dyDescent="0.2">
      <c r="B890" s="93"/>
      <c r="C890" s="94" t="s">
        <v>1042</v>
      </c>
      <c r="D890" s="94" t="s">
        <v>86</v>
      </c>
      <c r="E890" s="95" t="s">
        <v>928</v>
      </c>
      <c r="F890" s="96" t="s">
        <v>1043</v>
      </c>
      <c r="G890" s="97" t="s">
        <v>163</v>
      </c>
      <c r="H890" s="98">
        <v>1</v>
      </c>
      <c r="I890" s="99"/>
      <c r="J890" s="100">
        <f>ROUND(I890*H890,2)</f>
        <v>0</v>
      </c>
      <c r="K890" s="96" t="s">
        <v>0</v>
      </c>
      <c r="L890" s="18"/>
      <c r="M890" s="101" t="s">
        <v>0</v>
      </c>
      <c r="N890" s="102" t="s">
        <v>28</v>
      </c>
      <c r="O890" s="26"/>
      <c r="P890" s="103">
        <f>O890*H890</f>
        <v>0</v>
      </c>
      <c r="Q890" s="103">
        <v>0</v>
      </c>
      <c r="R890" s="103">
        <f>Q890*H890</f>
        <v>0</v>
      </c>
      <c r="S890" s="103">
        <v>0</v>
      </c>
      <c r="T890" s="104">
        <f>S890*H890</f>
        <v>0</v>
      </c>
      <c r="AR890" s="105" t="s">
        <v>168</v>
      </c>
      <c r="AT890" s="105" t="s">
        <v>86</v>
      </c>
      <c r="AU890" s="105" t="s">
        <v>44</v>
      </c>
      <c r="AY890" s="9" t="s">
        <v>84</v>
      </c>
      <c r="BE890" s="106">
        <f>IF(N890="základní",J890,0)</f>
        <v>0</v>
      </c>
      <c r="BF890" s="106">
        <f>IF(N890="snížená",J890,0)</f>
        <v>0</v>
      </c>
      <c r="BG890" s="106">
        <f>IF(N890="zákl. přenesená",J890,0)</f>
        <v>0</v>
      </c>
      <c r="BH890" s="106">
        <f>IF(N890="sníž. přenesená",J890,0)</f>
        <v>0</v>
      </c>
      <c r="BI890" s="106">
        <f>IF(N890="nulová",J890,0)</f>
        <v>0</v>
      </c>
      <c r="BJ890" s="9" t="s">
        <v>42</v>
      </c>
      <c r="BK890" s="106">
        <f>ROUND(I890*H890,2)</f>
        <v>0</v>
      </c>
      <c r="BL890" s="9" t="s">
        <v>168</v>
      </c>
      <c r="BM890" s="105" t="s">
        <v>1044</v>
      </c>
    </row>
    <row r="891" spans="2:65" s="1" customFormat="1" ht="19.5" x14ac:dyDescent="0.2">
      <c r="B891" s="18"/>
      <c r="D891" s="107" t="s">
        <v>93</v>
      </c>
      <c r="F891" s="108" t="s">
        <v>1043</v>
      </c>
      <c r="I891" s="38"/>
      <c r="L891" s="18"/>
      <c r="M891" s="109"/>
      <c r="N891" s="26"/>
      <c r="O891" s="26"/>
      <c r="P891" s="26"/>
      <c r="Q891" s="26"/>
      <c r="R891" s="26"/>
      <c r="S891" s="26"/>
      <c r="T891" s="27"/>
      <c r="AT891" s="9" t="s">
        <v>93</v>
      </c>
      <c r="AU891" s="9" t="s">
        <v>44</v>
      </c>
    </row>
    <row r="892" spans="2:65" s="1" customFormat="1" ht="292.5" x14ac:dyDescent="0.2">
      <c r="B892" s="18"/>
      <c r="D892" s="107" t="s">
        <v>223</v>
      </c>
      <c r="F892" s="128" t="s">
        <v>790</v>
      </c>
      <c r="I892" s="38"/>
      <c r="L892" s="18"/>
      <c r="M892" s="109"/>
      <c r="N892" s="26"/>
      <c r="O892" s="26"/>
      <c r="P892" s="26"/>
      <c r="Q892" s="26"/>
      <c r="R892" s="26"/>
      <c r="S892" s="26"/>
      <c r="T892" s="27"/>
      <c r="AT892" s="9" t="s">
        <v>223</v>
      </c>
      <c r="AU892" s="9" t="s">
        <v>44</v>
      </c>
    </row>
    <row r="893" spans="2:65" s="7" customFormat="1" x14ac:dyDescent="0.2">
      <c r="B893" s="110"/>
      <c r="D893" s="107" t="s">
        <v>95</v>
      </c>
      <c r="E893" s="111" t="s">
        <v>0</v>
      </c>
      <c r="F893" s="112" t="s">
        <v>704</v>
      </c>
      <c r="H893" s="113">
        <v>1</v>
      </c>
      <c r="I893" s="114"/>
      <c r="L893" s="110"/>
      <c r="M893" s="115"/>
      <c r="N893" s="116"/>
      <c r="O893" s="116"/>
      <c r="P893" s="116"/>
      <c r="Q893" s="116"/>
      <c r="R893" s="116"/>
      <c r="S893" s="116"/>
      <c r="T893" s="117"/>
      <c r="AT893" s="111" t="s">
        <v>95</v>
      </c>
      <c r="AU893" s="111" t="s">
        <v>44</v>
      </c>
      <c r="AV893" s="7" t="s">
        <v>44</v>
      </c>
      <c r="AW893" s="7" t="s">
        <v>20</v>
      </c>
      <c r="AX893" s="7" t="s">
        <v>41</v>
      </c>
      <c r="AY893" s="111" t="s">
        <v>84</v>
      </c>
    </row>
    <row r="894" spans="2:65" s="1" customFormat="1" ht="36" customHeight="1" x14ac:dyDescent="0.2">
      <c r="B894" s="93"/>
      <c r="C894" s="94" t="s">
        <v>1045</v>
      </c>
      <c r="D894" s="94" t="s">
        <v>86</v>
      </c>
      <c r="E894" s="95" t="s">
        <v>932</v>
      </c>
      <c r="F894" s="96" t="s">
        <v>1046</v>
      </c>
      <c r="G894" s="97" t="s">
        <v>163</v>
      </c>
      <c r="H894" s="98">
        <v>1</v>
      </c>
      <c r="I894" s="99"/>
      <c r="J894" s="100">
        <f>ROUND(I894*H894,2)</f>
        <v>0</v>
      </c>
      <c r="K894" s="96" t="s">
        <v>0</v>
      </c>
      <c r="L894" s="18"/>
      <c r="M894" s="101" t="s">
        <v>0</v>
      </c>
      <c r="N894" s="102" t="s">
        <v>28</v>
      </c>
      <c r="O894" s="26"/>
      <c r="P894" s="103">
        <f>O894*H894</f>
        <v>0</v>
      </c>
      <c r="Q894" s="103">
        <v>0</v>
      </c>
      <c r="R894" s="103">
        <f>Q894*H894</f>
        <v>0</v>
      </c>
      <c r="S894" s="103">
        <v>0</v>
      </c>
      <c r="T894" s="104">
        <f>S894*H894</f>
        <v>0</v>
      </c>
      <c r="AR894" s="105" t="s">
        <v>168</v>
      </c>
      <c r="AT894" s="105" t="s">
        <v>86</v>
      </c>
      <c r="AU894" s="105" t="s">
        <v>44</v>
      </c>
      <c r="AY894" s="9" t="s">
        <v>84</v>
      </c>
      <c r="BE894" s="106">
        <f>IF(N894="základní",J894,0)</f>
        <v>0</v>
      </c>
      <c r="BF894" s="106">
        <f>IF(N894="snížená",J894,0)</f>
        <v>0</v>
      </c>
      <c r="BG894" s="106">
        <f>IF(N894="zákl. přenesená",J894,0)</f>
        <v>0</v>
      </c>
      <c r="BH894" s="106">
        <f>IF(N894="sníž. přenesená",J894,0)</f>
        <v>0</v>
      </c>
      <c r="BI894" s="106">
        <f>IF(N894="nulová",J894,0)</f>
        <v>0</v>
      </c>
      <c r="BJ894" s="9" t="s">
        <v>42</v>
      </c>
      <c r="BK894" s="106">
        <f>ROUND(I894*H894,2)</f>
        <v>0</v>
      </c>
      <c r="BL894" s="9" t="s">
        <v>168</v>
      </c>
      <c r="BM894" s="105" t="s">
        <v>1047</v>
      </c>
    </row>
    <row r="895" spans="2:65" s="1" customFormat="1" ht="19.5" x14ac:dyDescent="0.2">
      <c r="B895" s="18"/>
      <c r="D895" s="107" t="s">
        <v>93</v>
      </c>
      <c r="F895" s="108" t="s">
        <v>1046</v>
      </c>
      <c r="I895" s="38"/>
      <c r="L895" s="18"/>
      <c r="M895" s="109"/>
      <c r="N895" s="26"/>
      <c r="O895" s="26"/>
      <c r="P895" s="26"/>
      <c r="Q895" s="26"/>
      <c r="R895" s="26"/>
      <c r="S895" s="26"/>
      <c r="T895" s="27"/>
      <c r="AT895" s="9" t="s">
        <v>93</v>
      </c>
      <c r="AU895" s="9" t="s">
        <v>44</v>
      </c>
    </row>
    <row r="896" spans="2:65" s="1" customFormat="1" ht="292.5" x14ac:dyDescent="0.2">
      <c r="B896" s="18"/>
      <c r="D896" s="107" t="s">
        <v>223</v>
      </c>
      <c r="F896" s="128" t="s">
        <v>790</v>
      </c>
      <c r="I896" s="38"/>
      <c r="L896" s="18"/>
      <c r="M896" s="109"/>
      <c r="N896" s="26"/>
      <c r="O896" s="26"/>
      <c r="P896" s="26"/>
      <c r="Q896" s="26"/>
      <c r="R896" s="26"/>
      <c r="S896" s="26"/>
      <c r="T896" s="27"/>
      <c r="AT896" s="9" t="s">
        <v>223</v>
      </c>
      <c r="AU896" s="9" t="s">
        <v>44</v>
      </c>
    </row>
    <row r="897" spans="2:65" s="7" customFormat="1" x14ac:dyDescent="0.2">
      <c r="B897" s="110"/>
      <c r="D897" s="107" t="s">
        <v>95</v>
      </c>
      <c r="E897" s="111" t="s">
        <v>0</v>
      </c>
      <c r="F897" s="112" t="s">
        <v>705</v>
      </c>
      <c r="H897" s="113">
        <v>1</v>
      </c>
      <c r="I897" s="114"/>
      <c r="L897" s="110"/>
      <c r="M897" s="115"/>
      <c r="N897" s="116"/>
      <c r="O897" s="116"/>
      <c r="P897" s="116"/>
      <c r="Q897" s="116"/>
      <c r="R897" s="116"/>
      <c r="S897" s="116"/>
      <c r="T897" s="117"/>
      <c r="AT897" s="111" t="s">
        <v>95</v>
      </c>
      <c r="AU897" s="111" t="s">
        <v>44</v>
      </c>
      <c r="AV897" s="7" t="s">
        <v>44</v>
      </c>
      <c r="AW897" s="7" t="s">
        <v>20</v>
      </c>
      <c r="AX897" s="7" t="s">
        <v>41</v>
      </c>
      <c r="AY897" s="111" t="s">
        <v>84</v>
      </c>
    </row>
    <row r="898" spans="2:65" s="1" customFormat="1" ht="36" customHeight="1" x14ac:dyDescent="0.2">
      <c r="B898" s="93"/>
      <c r="C898" s="94" t="s">
        <v>1048</v>
      </c>
      <c r="D898" s="94" t="s">
        <v>86</v>
      </c>
      <c r="E898" s="95" t="s">
        <v>936</v>
      </c>
      <c r="F898" s="96" t="s">
        <v>1049</v>
      </c>
      <c r="G898" s="97" t="s">
        <v>163</v>
      </c>
      <c r="H898" s="98">
        <v>1</v>
      </c>
      <c r="I898" s="99"/>
      <c r="J898" s="100">
        <f>ROUND(I898*H898,2)</f>
        <v>0</v>
      </c>
      <c r="K898" s="96" t="s">
        <v>0</v>
      </c>
      <c r="L898" s="18"/>
      <c r="M898" s="101" t="s">
        <v>0</v>
      </c>
      <c r="N898" s="102" t="s">
        <v>28</v>
      </c>
      <c r="O898" s="26"/>
      <c r="P898" s="103">
        <f>O898*H898</f>
        <v>0</v>
      </c>
      <c r="Q898" s="103">
        <v>0</v>
      </c>
      <c r="R898" s="103">
        <f>Q898*H898</f>
        <v>0</v>
      </c>
      <c r="S898" s="103">
        <v>0</v>
      </c>
      <c r="T898" s="104">
        <f>S898*H898</f>
        <v>0</v>
      </c>
      <c r="AR898" s="105" t="s">
        <v>168</v>
      </c>
      <c r="AT898" s="105" t="s">
        <v>86</v>
      </c>
      <c r="AU898" s="105" t="s">
        <v>44</v>
      </c>
      <c r="AY898" s="9" t="s">
        <v>84</v>
      </c>
      <c r="BE898" s="106">
        <f>IF(N898="základní",J898,0)</f>
        <v>0</v>
      </c>
      <c r="BF898" s="106">
        <f>IF(N898="snížená",J898,0)</f>
        <v>0</v>
      </c>
      <c r="BG898" s="106">
        <f>IF(N898="zákl. přenesená",J898,0)</f>
        <v>0</v>
      </c>
      <c r="BH898" s="106">
        <f>IF(N898="sníž. přenesená",J898,0)</f>
        <v>0</v>
      </c>
      <c r="BI898" s="106">
        <f>IF(N898="nulová",J898,0)</f>
        <v>0</v>
      </c>
      <c r="BJ898" s="9" t="s">
        <v>42</v>
      </c>
      <c r="BK898" s="106">
        <f>ROUND(I898*H898,2)</f>
        <v>0</v>
      </c>
      <c r="BL898" s="9" t="s">
        <v>168</v>
      </c>
      <c r="BM898" s="105" t="s">
        <v>1050</v>
      </c>
    </row>
    <row r="899" spans="2:65" s="1" customFormat="1" ht="19.5" x14ac:dyDescent="0.2">
      <c r="B899" s="18"/>
      <c r="D899" s="107" t="s">
        <v>93</v>
      </c>
      <c r="F899" s="108" t="s">
        <v>1049</v>
      </c>
      <c r="I899" s="38"/>
      <c r="L899" s="18"/>
      <c r="M899" s="109"/>
      <c r="N899" s="26"/>
      <c r="O899" s="26"/>
      <c r="P899" s="26"/>
      <c r="Q899" s="26"/>
      <c r="R899" s="26"/>
      <c r="S899" s="26"/>
      <c r="T899" s="27"/>
      <c r="AT899" s="9" t="s">
        <v>93</v>
      </c>
      <c r="AU899" s="9" t="s">
        <v>44</v>
      </c>
    </row>
    <row r="900" spans="2:65" s="1" customFormat="1" ht="292.5" x14ac:dyDescent="0.2">
      <c r="B900" s="18"/>
      <c r="D900" s="107" t="s">
        <v>223</v>
      </c>
      <c r="F900" s="128" t="s">
        <v>790</v>
      </c>
      <c r="I900" s="38"/>
      <c r="L900" s="18"/>
      <c r="M900" s="109"/>
      <c r="N900" s="26"/>
      <c r="O900" s="26"/>
      <c r="P900" s="26"/>
      <c r="Q900" s="26"/>
      <c r="R900" s="26"/>
      <c r="S900" s="26"/>
      <c r="T900" s="27"/>
      <c r="AT900" s="9" t="s">
        <v>223</v>
      </c>
      <c r="AU900" s="9" t="s">
        <v>44</v>
      </c>
    </row>
    <row r="901" spans="2:65" s="7" customFormat="1" x14ac:dyDescent="0.2">
      <c r="B901" s="110"/>
      <c r="D901" s="107" t="s">
        <v>95</v>
      </c>
      <c r="E901" s="111" t="s">
        <v>0</v>
      </c>
      <c r="F901" s="112" t="s">
        <v>706</v>
      </c>
      <c r="H901" s="113">
        <v>1</v>
      </c>
      <c r="I901" s="114"/>
      <c r="L901" s="110"/>
      <c r="M901" s="115"/>
      <c r="N901" s="116"/>
      <c r="O901" s="116"/>
      <c r="P901" s="116"/>
      <c r="Q901" s="116"/>
      <c r="R901" s="116"/>
      <c r="S901" s="116"/>
      <c r="T901" s="117"/>
      <c r="AT901" s="111" t="s">
        <v>95</v>
      </c>
      <c r="AU901" s="111" t="s">
        <v>44</v>
      </c>
      <c r="AV901" s="7" t="s">
        <v>44</v>
      </c>
      <c r="AW901" s="7" t="s">
        <v>20</v>
      </c>
      <c r="AX901" s="7" t="s">
        <v>41</v>
      </c>
      <c r="AY901" s="111" t="s">
        <v>84</v>
      </c>
    </row>
    <row r="902" spans="2:65" s="1" customFormat="1" ht="36" customHeight="1" x14ac:dyDescent="0.2">
      <c r="B902" s="93"/>
      <c r="C902" s="94" t="s">
        <v>1051</v>
      </c>
      <c r="D902" s="94" t="s">
        <v>86</v>
      </c>
      <c r="E902" s="95" t="s">
        <v>940</v>
      </c>
      <c r="F902" s="96" t="s">
        <v>1052</v>
      </c>
      <c r="G902" s="97" t="s">
        <v>163</v>
      </c>
      <c r="H902" s="98">
        <v>1</v>
      </c>
      <c r="I902" s="99"/>
      <c r="J902" s="100">
        <f>ROUND(I902*H902,2)</f>
        <v>0</v>
      </c>
      <c r="K902" s="96" t="s">
        <v>0</v>
      </c>
      <c r="L902" s="18"/>
      <c r="M902" s="101" t="s">
        <v>0</v>
      </c>
      <c r="N902" s="102" t="s">
        <v>28</v>
      </c>
      <c r="O902" s="26"/>
      <c r="P902" s="103">
        <f>O902*H902</f>
        <v>0</v>
      </c>
      <c r="Q902" s="103">
        <v>0</v>
      </c>
      <c r="R902" s="103">
        <f>Q902*H902</f>
        <v>0</v>
      </c>
      <c r="S902" s="103">
        <v>0</v>
      </c>
      <c r="T902" s="104">
        <f>S902*H902</f>
        <v>0</v>
      </c>
      <c r="AR902" s="105" t="s">
        <v>168</v>
      </c>
      <c r="AT902" s="105" t="s">
        <v>86</v>
      </c>
      <c r="AU902" s="105" t="s">
        <v>44</v>
      </c>
      <c r="AY902" s="9" t="s">
        <v>84</v>
      </c>
      <c r="BE902" s="106">
        <f>IF(N902="základní",J902,0)</f>
        <v>0</v>
      </c>
      <c r="BF902" s="106">
        <f>IF(N902="snížená",J902,0)</f>
        <v>0</v>
      </c>
      <c r="BG902" s="106">
        <f>IF(N902="zákl. přenesená",J902,0)</f>
        <v>0</v>
      </c>
      <c r="BH902" s="106">
        <f>IF(N902="sníž. přenesená",J902,0)</f>
        <v>0</v>
      </c>
      <c r="BI902" s="106">
        <f>IF(N902="nulová",J902,0)</f>
        <v>0</v>
      </c>
      <c r="BJ902" s="9" t="s">
        <v>42</v>
      </c>
      <c r="BK902" s="106">
        <f>ROUND(I902*H902,2)</f>
        <v>0</v>
      </c>
      <c r="BL902" s="9" t="s">
        <v>168</v>
      </c>
      <c r="BM902" s="105" t="s">
        <v>1053</v>
      </c>
    </row>
    <row r="903" spans="2:65" s="1" customFormat="1" ht="19.5" x14ac:dyDescent="0.2">
      <c r="B903" s="18"/>
      <c r="D903" s="107" t="s">
        <v>93</v>
      </c>
      <c r="F903" s="108" t="s">
        <v>1052</v>
      </c>
      <c r="I903" s="38"/>
      <c r="L903" s="18"/>
      <c r="M903" s="109"/>
      <c r="N903" s="26"/>
      <c r="O903" s="26"/>
      <c r="P903" s="26"/>
      <c r="Q903" s="26"/>
      <c r="R903" s="26"/>
      <c r="S903" s="26"/>
      <c r="T903" s="27"/>
      <c r="AT903" s="9" t="s">
        <v>93</v>
      </c>
      <c r="AU903" s="9" t="s">
        <v>44</v>
      </c>
    </row>
    <row r="904" spans="2:65" s="1" customFormat="1" ht="292.5" x14ac:dyDescent="0.2">
      <c r="B904" s="18"/>
      <c r="D904" s="107" t="s">
        <v>223</v>
      </c>
      <c r="F904" s="128" t="s">
        <v>790</v>
      </c>
      <c r="I904" s="38"/>
      <c r="L904" s="18"/>
      <c r="M904" s="109"/>
      <c r="N904" s="26"/>
      <c r="O904" s="26"/>
      <c r="P904" s="26"/>
      <c r="Q904" s="26"/>
      <c r="R904" s="26"/>
      <c r="S904" s="26"/>
      <c r="T904" s="27"/>
      <c r="AT904" s="9" t="s">
        <v>223</v>
      </c>
      <c r="AU904" s="9" t="s">
        <v>44</v>
      </c>
    </row>
    <row r="905" spans="2:65" s="7" customFormat="1" x14ac:dyDescent="0.2">
      <c r="B905" s="110"/>
      <c r="D905" s="107" t="s">
        <v>95</v>
      </c>
      <c r="E905" s="111" t="s">
        <v>0</v>
      </c>
      <c r="F905" s="112" t="s">
        <v>707</v>
      </c>
      <c r="H905" s="113">
        <v>1</v>
      </c>
      <c r="I905" s="114"/>
      <c r="L905" s="110"/>
      <c r="M905" s="115"/>
      <c r="N905" s="116"/>
      <c r="O905" s="116"/>
      <c r="P905" s="116"/>
      <c r="Q905" s="116"/>
      <c r="R905" s="116"/>
      <c r="S905" s="116"/>
      <c r="T905" s="117"/>
      <c r="AT905" s="111" t="s">
        <v>95</v>
      </c>
      <c r="AU905" s="111" t="s">
        <v>44</v>
      </c>
      <c r="AV905" s="7" t="s">
        <v>44</v>
      </c>
      <c r="AW905" s="7" t="s">
        <v>20</v>
      </c>
      <c r="AX905" s="7" t="s">
        <v>41</v>
      </c>
      <c r="AY905" s="111" t="s">
        <v>84</v>
      </c>
    </row>
    <row r="906" spans="2:65" s="1" customFormat="1" ht="36" customHeight="1" x14ac:dyDescent="0.2">
      <c r="B906" s="93"/>
      <c r="C906" s="94" t="s">
        <v>1054</v>
      </c>
      <c r="D906" s="94" t="s">
        <v>86</v>
      </c>
      <c r="E906" s="95" t="s">
        <v>944</v>
      </c>
      <c r="F906" s="96" t="s">
        <v>1055</v>
      </c>
      <c r="G906" s="97" t="s">
        <v>163</v>
      </c>
      <c r="H906" s="98">
        <v>1</v>
      </c>
      <c r="I906" s="99"/>
      <c r="J906" s="100">
        <f>ROUND(I906*H906,2)</f>
        <v>0</v>
      </c>
      <c r="K906" s="96" t="s">
        <v>0</v>
      </c>
      <c r="L906" s="18"/>
      <c r="M906" s="101" t="s">
        <v>0</v>
      </c>
      <c r="N906" s="102" t="s">
        <v>28</v>
      </c>
      <c r="O906" s="26"/>
      <c r="P906" s="103">
        <f>O906*H906</f>
        <v>0</v>
      </c>
      <c r="Q906" s="103">
        <v>0</v>
      </c>
      <c r="R906" s="103">
        <f>Q906*H906</f>
        <v>0</v>
      </c>
      <c r="S906" s="103">
        <v>0</v>
      </c>
      <c r="T906" s="104">
        <f>S906*H906</f>
        <v>0</v>
      </c>
      <c r="AR906" s="105" t="s">
        <v>168</v>
      </c>
      <c r="AT906" s="105" t="s">
        <v>86</v>
      </c>
      <c r="AU906" s="105" t="s">
        <v>44</v>
      </c>
      <c r="AY906" s="9" t="s">
        <v>84</v>
      </c>
      <c r="BE906" s="106">
        <f>IF(N906="základní",J906,0)</f>
        <v>0</v>
      </c>
      <c r="BF906" s="106">
        <f>IF(N906="snížená",J906,0)</f>
        <v>0</v>
      </c>
      <c r="BG906" s="106">
        <f>IF(N906="zákl. přenesená",J906,0)</f>
        <v>0</v>
      </c>
      <c r="BH906" s="106">
        <f>IF(N906="sníž. přenesená",J906,0)</f>
        <v>0</v>
      </c>
      <c r="BI906" s="106">
        <f>IF(N906="nulová",J906,0)</f>
        <v>0</v>
      </c>
      <c r="BJ906" s="9" t="s">
        <v>42</v>
      </c>
      <c r="BK906" s="106">
        <f>ROUND(I906*H906,2)</f>
        <v>0</v>
      </c>
      <c r="BL906" s="9" t="s">
        <v>168</v>
      </c>
      <c r="BM906" s="105" t="s">
        <v>1056</v>
      </c>
    </row>
    <row r="907" spans="2:65" s="1" customFormat="1" ht="19.5" x14ac:dyDescent="0.2">
      <c r="B907" s="18"/>
      <c r="D907" s="107" t="s">
        <v>93</v>
      </c>
      <c r="F907" s="108" t="s">
        <v>1055</v>
      </c>
      <c r="I907" s="38"/>
      <c r="L907" s="18"/>
      <c r="M907" s="109"/>
      <c r="N907" s="26"/>
      <c r="O907" s="26"/>
      <c r="P907" s="26"/>
      <c r="Q907" s="26"/>
      <c r="R907" s="26"/>
      <c r="S907" s="26"/>
      <c r="T907" s="27"/>
      <c r="AT907" s="9" t="s">
        <v>93</v>
      </c>
      <c r="AU907" s="9" t="s">
        <v>44</v>
      </c>
    </row>
    <row r="908" spans="2:65" s="1" customFormat="1" ht="292.5" x14ac:dyDescent="0.2">
      <c r="B908" s="18"/>
      <c r="D908" s="107" t="s">
        <v>223</v>
      </c>
      <c r="F908" s="128" t="s">
        <v>790</v>
      </c>
      <c r="I908" s="38"/>
      <c r="L908" s="18"/>
      <c r="M908" s="109"/>
      <c r="N908" s="26"/>
      <c r="O908" s="26"/>
      <c r="P908" s="26"/>
      <c r="Q908" s="26"/>
      <c r="R908" s="26"/>
      <c r="S908" s="26"/>
      <c r="T908" s="27"/>
      <c r="AT908" s="9" t="s">
        <v>223</v>
      </c>
      <c r="AU908" s="9" t="s">
        <v>44</v>
      </c>
    </row>
    <row r="909" spans="2:65" s="7" customFormat="1" x14ac:dyDescent="0.2">
      <c r="B909" s="110"/>
      <c r="D909" s="107" t="s">
        <v>95</v>
      </c>
      <c r="E909" s="111" t="s">
        <v>0</v>
      </c>
      <c r="F909" s="112" t="s">
        <v>708</v>
      </c>
      <c r="H909" s="113">
        <v>1</v>
      </c>
      <c r="I909" s="114"/>
      <c r="L909" s="110"/>
      <c r="M909" s="115"/>
      <c r="N909" s="116"/>
      <c r="O909" s="116"/>
      <c r="P909" s="116"/>
      <c r="Q909" s="116"/>
      <c r="R909" s="116"/>
      <c r="S909" s="116"/>
      <c r="T909" s="117"/>
      <c r="AT909" s="111" t="s">
        <v>95</v>
      </c>
      <c r="AU909" s="111" t="s">
        <v>44</v>
      </c>
      <c r="AV909" s="7" t="s">
        <v>44</v>
      </c>
      <c r="AW909" s="7" t="s">
        <v>20</v>
      </c>
      <c r="AX909" s="7" t="s">
        <v>41</v>
      </c>
      <c r="AY909" s="111" t="s">
        <v>84</v>
      </c>
    </row>
    <row r="910" spans="2:65" s="1" customFormat="1" ht="36" customHeight="1" x14ac:dyDescent="0.2">
      <c r="B910" s="93"/>
      <c r="C910" s="94" t="s">
        <v>1057</v>
      </c>
      <c r="D910" s="94" t="s">
        <v>86</v>
      </c>
      <c r="E910" s="95" t="s">
        <v>948</v>
      </c>
      <c r="F910" s="96" t="s">
        <v>1058</v>
      </c>
      <c r="G910" s="97" t="s">
        <v>163</v>
      </c>
      <c r="H910" s="98">
        <v>1</v>
      </c>
      <c r="I910" s="99"/>
      <c r="J910" s="100">
        <f>ROUND(I910*H910,2)</f>
        <v>0</v>
      </c>
      <c r="K910" s="96" t="s">
        <v>0</v>
      </c>
      <c r="L910" s="18"/>
      <c r="M910" s="101" t="s">
        <v>0</v>
      </c>
      <c r="N910" s="102" t="s">
        <v>28</v>
      </c>
      <c r="O910" s="26"/>
      <c r="P910" s="103">
        <f>O910*H910</f>
        <v>0</v>
      </c>
      <c r="Q910" s="103">
        <v>0</v>
      </c>
      <c r="R910" s="103">
        <f>Q910*H910</f>
        <v>0</v>
      </c>
      <c r="S910" s="103">
        <v>0</v>
      </c>
      <c r="T910" s="104">
        <f>S910*H910</f>
        <v>0</v>
      </c>
      <c r="AR910" s="105" t="s">
        <v>168</v>
      </c>
      <c r="AT910" s="105" t="s">
        <v>86</v>
      </c>
      <c r="AU910" s="105" t="s">
        <v>44</v>
      </c>
      <c r="AY910" s="9" t="s">
        <v>84</v>
      </c>
      <c r="BE910" s="106">
        <f>IF(N910="základní",J910,0)</f>
        <v>0</v>
      </c>
      <c r="BF910" s="106">
        <f>IF(N910="snížená",J910,0)</f>
        <v>0</v>
      </c>
      <c r="BG910" s="106">
        <f>IF(N910="zákl. přenesená",J910,0)</f>
        <v>0</v>
      </c>
      <c r="BH910" s="106">
        <f>IF(N910="sníž. přenesená",J910,0)</f>
        <v>0</v>
      </c>
      <c r="BI910" s="106">
        <f>IF(N910="nulová",J910,0)</f>
        <v>0</v>
      </c>
      <c r="BJ910" s="9" t="s">
        <v>42</v>
      </c>
      <c r="BK910" s="106">
        <f>ROUND(I910*H910,2)</f>
        <v>0</v>
      </c>
      <c r="BL910" s="9" t="s">
        <v>168</v>
      </c>
      <c r="BM910" s="105" t="s">
        <v>1059</v>
      </c>
    </row>
    <row r="911" spans="2:65" s="1" customFormat="1" ht="19.5" x14ac:dyDescent="0.2">
      <c r="B911" s="18"/>
      <c r="D911" s="107" t="s">
        <v>93</v>
      </c>
      <c r="F911" s="108" t="s">
        <v>1058</v>
      </c>
      <c r="I911" s="38"/>
      <c r="L911" s="18"/>
      <c r="M911" s="109"/>
      <c r="N911" s="26"/>
      <c r="O911" s="26"/>
      <c r="P911" s="26"/>
      <c r="Q911" s="26"/>
      <c r="R911" s="26"/>
      <c r="S911" s="26"/>
      <c r="T911" s="27"/>
      <c r="AT911" s="9" t="s">
        <v>93</v>
      </c>
      <c r="AU911" s="9" t="s">
        <v>44</v>
      </c>
    </row>
    <row r="912" spans="2:65" s="1" customFormat="1" ht="292.5" x14ac:dyDescent="0.2">
      <c r="B912" s="18"/>
      <c r="D912" s="107" t="s">
        <v>223</v>
      </c>
      <c r="F912" s="128" t="s">
        <v>790</v>
      </c>
      <c r="I912" s="38"/>
      <c r="L912" s="18"/>
      <c r="M912" s="109"/>
      <c r="N912" s="26"/>
      <c r="O912" s="26"/>
      <c r="P912" s="26"/>
      <c r="Q912" s="26"/>
      <c r="R912" s="26"/>
      <c r="S912" s="26"/>
      <c r="T912" s="27"/>
      <c r="AT912" s="9" t="s">
        <v>223</v>
      </c>
      <c r="AU912" s="9" t="s">
        <v>44</v>
      </c>
    </row>
    <row r="913" spans="2:65" s="7" customFormat="1" x14ac:dyDescent="0.2">
      <c r="B913" s="110"/>
      <c r="D913" s="107" t="s">
        <v>95</v>
      </c>
      <c r="E913" s="111" t="s">
        <v>0</v>
      </c>
      <c r="F913" s="112" t="s">
        <v>709</v>
      </c>
      <c r="H913" s="113">
        <v>1</v>
      </c>
      <c r="I913" s="114"/>
      <c r="L913" s="110"/>
      <c r="M913" s="115"/>
      <c r="N913" s="116"/>
      <c r="O913" s="116"/>
      <c r="P913" s="116"/>
      <c r="Q913" s="116"/>
      <c r="R913" s="116"/>
      <c r="S913" s="116"/>
      <c r="T913" s="117"/>
      <c r="AT913" s="111" t="s">
        <v>95</v>
      </c>
      <c r="AU913" s="111" t="s">
        <v>44</v>
      </c>
      <c r="AV913" s="7" t="s">
        <v>44</v>
      </c>
      <c r="AW913" s="7" t="s">
        <v>20</v>
      </c>
      <c r="AX913" s="7" t="s">
        <v>41</v>
      </c>
      <c r="AY913" s="111" t="s">
        <v>84</v>
      </c>
    </row>
    <row r="914" spans="2:65" s="1" customFormat="1" ht="36" customHeight="1" x14ac:dyDescent="0.2">
      <c r="B914" s="93"/>
      <c r="C914" s="94" t="s">
        <v>1060</v>
      </c>
      <c r="D914" s="94" t="s">
        <v>86</v>
      </c>
      <c r="E914" s="95" t="s">
        <v>952</v>
      </c>
      <c r="F914" s="96" t="s">
        <v>1061</v>
      </c>
      <c r="G914" s="97" t="s">
        <v>163</v>
      </c>
      <c r="H914" s="98">
        <v>1</v>
      </c>
      <c r="I914" s="99"/>
      <c r="J914" s="100">
        <f>ROUND(I914*H914,2)</f>
        <v>0</v>
      </c>
      <c r="K914" s="96" t="s">
        <v>0</v>
      </c>
      <c r="L914" s="18"/>
      <c r="M914" s="101" t="s">
        <v>0</v>
      </c>
      <c r="N914" s="102" t="s">
        <v>28</v>
      </c>
      <c r="O914" s="26"/>
      <c r="P914" s="103">
        <f>O914*H914</f>
        <v>0</v>
      </c>
      <c r="Q914" s="103">
        <v>0</v>
      </c>
      <c r="R914" s="103">
        <f>Q914*H914</f>
        <v>0</v>
      </c>
      <c r="S914" s="103">
        <v>0</v>
      </c>
      <c r="T914" s="104">
        <f>S914*H914</f>
        <v>0</v>
      </c>
      <c r="AR914" s="105" t="s">
        <v>168</v>
      </c>
      <c r="AT914" s="105" t="s">
        <v>86</v>
      </c>
      <c r="AU914" s="105" t="s">
        <v>44</v>
      </c>
      <c r="AY914" s="9" t="s">
        <v>84</v>
      </c>
      <c r="BE914" s="106">
        <f>IF(N914="základní",J914,0)</f>
        <v>0</v>
      </c>
      <c r="BF914" s="106">
        <f>IF(N914="snížená",J914,0)</f>
        <v>0</v>
      </c>
      <c r="BG914" s="106">
        <f>IF(N914="zákl. přenesená",J914,0)</f>
        <v>0</v>
      </c>
      <c r="BH914" s="106">
        <f>IF(N914="sníž. přenesená",J914,0)</f>
        <v>0</v>
      </c>
      <c r="BI914" s="106">
        <f>IF(N914="nulová",J914,0)</f>
        <v>0</v>
      </c>
      <c r="BJ914" s="9" t="s">
        <v>42</v>
      </c>
      <c r="BK914" s="106">
        <f>ROUND(I914*H914,2)</f>
        <v>0</v>
      </c>
      <c r="BL914" s="9" t="s">
        <v>168</v>
      </c>
      <c r="BM914" s="105" t="s">
        <v>1062</v>
      </c>
    </row>
    <row r="915" spans="2:65" s="1" customFormat="1" ht="19.5" x14ac:dyDescent="0.2">
      <c r="B915" s="18"/>
      <c r="D915" s="107" t="s">
        <v>93</v>
      </c>
      <c r="F915" s="108" t="s">
        <v>1061</v>
      </c>
      <c r="I915" s="38"/>
      <c r="L915" s="18"/>
      <c r="M915" s="109"/>
      <c r="N915" s="26"/>
      <c r="O915" s="26"/>
      <c r="P915" s="26"/>
      <c r="Q915" s="26"/>
      <c r="R915" s="26"/>
      <c r="S915" s="26"/>
      <c r="T915" s="27"/>
      <c r="AT915" s="9" t="s">
        <v>93</v>
      </c>
      <c r="AU915" s="9" t="s">
        <v>44</v>
      </c>
    </row>
    <row r="916" spans="2:65" s="1" customFormat="1" ht="292.5" x14ac:dyDescent="0.2">
      <c r="B916" s="18"/>
      <c r="D916" s="107" t="s">
        <v>223</v>
      </c>
      <c r="F916" s="128" t="s">
        <v>790</v>
      </c>
      <c r="I916" s="38"/>
      <c r="L916" s="18"/>
      <c r="M916" s="109"/>
      <c r="N916" s="26"/>
      <c r="O916" s="26"/>
      <c r="P916" s="26"/>
      <c r="Q916" s="26"/>
      <c r="R916" s="26"/>
      <c r="S916" s="26"/>
      <c r="T916" s="27"/>
      <c r="AT916" s="9" t="s">
        <v>223</v>
      </c>
      <c r="AU916" s="9" t="s">
        <v>44</v>
      </c>
    </row>
    <row r="917" spans="2:65" s="7" customFormat="1" x14ac:dyDescent="0.2">
      <c r="B917" s="110"/>
      <c r="D917" s="107" t="s">
        <v>95</v>
      </c>
      <c r="E917" s="111" t="s">
        <v>0</v>
      </c>
      <c r="F917" s="112" t="s">
        <v>1063</v>
      </c>
      <c r="H917" s="113">
        <v>1</v>
      </c>
      <c r="I917" s="114"/>
      <c r="L917" s="110"/>
      <c r="M917" s="115"/>
      <c r="N917" s="116"/>
      <c r="O917" s="116"/>
      <c r="P917" s="116"/>
      <c r="Q917" s="116"/>
      <c r="R917" s="116"/>
      <c r="S917" s="116"/>
      <c r="T917" s="117"/>
      <c r="AT917" s="111" t="s">
        <v>95</v>
      </c>
      <c r="AU917" s="111" t="s">
        <v>44</v>
      </c>
      <c r="AV917" s="7" t="s">
        <v>44</v>
      </c>
      <c r="AW917" s="7" t="s">
        <v>20</v>
      </c>
      <c r="AX917" s="7" t="s">
        <v>41</v>
      </c>
      <c r="AY917" s="111" t="s">
        <v>84</v>
      </c>
    </row>
    <row r="918" spans="2:65" s="1" customFormat="1" ht="36" customHeight="1" x14ac:dyDescent="0.2">
      <c r="B918" s="93"/>
      <c r="C918" s="94" t="s">
        <v>1064</v>
      </c>
      <c r="D918" s="94" t="s">
        <v>86</v>
      </c>
      <c r="E918" s="95" t="s">
        <v>956</v>
      </c>
      <c r="F918" s="96" t="s">
        <v>1065</v>
      </c>
      <c r="G918" s="97" t="s">
        <v>163</v>
      </c>
      <c r="H918" s="98">
        <v>1</v>
      </c>
      <c r="I918" s="99"/>
      <c r="J918" s="100">
        <f>ROUND(I918*H918,2)</f>
        <v>0</v>
      </c>
      <c r="K918" s="96" t="s">
        <v>0</v>
      </c>
      <c r="L918" s="18"/>
      <c r="M918" s="101" t="s">
        <v>0</v>
      </c>
      <c r="N918" s="102" t="s">
        <v>28</v>
      </c>
      <c r="O918" s="26"/>
      <c r="P918" s="103">
        <f>O918*H918</f>
        <v>0</v>
      </c>
      <c r="Q918" s="103">
        <v>0</v>
      </c>
      <c r="R918" s="103">
        <f>Q918*H918</f>
        <v>0</v>
      </c>
      <c r="S918" s="103">
        <v>0</v>
      </c>
      <c r="T918" s="104">
        <f>S918*H918</f>
        <v>0</v>
      </c>
      <c r="AR918" s="105" t="s">
        <v>168</v>
      </c>
      <c r="AT918" s="105" t="s">
        <v>86</v>
      </c>
      <c r="AU918" s="105" t="s">
        <v>44</v>
      </c>
      <c r="AY918" s="9" t="s">
        <v>84</v>
      </c>
      <c r="BE918" s="106">
        <f>IF(N918="základní",J918,0)</f>
        <v>0</v>
      </c>
      <c r="BF918" s="106">
        <f>IF(N918="snížená",J918,0)</f>
        <v>0</v>
      </c>
      <c r="BG918" s="106">
        <f>IF(N918="zákl. přenesená",J918,0)</f>
        <v>0</v>
      </c>
      <c r="BH918" s="106">
        <f>IF(N918="sníž. přenesená",J918,0)</f>
        <v>0</v>
      </c>
      <c r="BI918" s="106">
        <f>IF(N918="nulová",J918,0)</f>
        <v>0</v>
      </c>
      <c r="BJ918" s="9" t="s">
        <v>42</v>
      </c>
      <c r="BK918" s="106">
        <f>ROUND(I918*H918,2)</f>
        <v>0</v>
      </c>
      <c r="BL918" s="9" t="s">
        <v>168</v>
      </c>
      <c r="BM918" s="105" t="s">
        <v>1066</v>
      </c>
    </row>
    <row r="919" spans="2:65" s="1" customFormat="1" ht="19.5" x14ac:dyDescent="0.2">
      <c r="B919" s="18"/>
      <c r="D919" s="107" t="s">
        <v>93</v>
      </c>
      <c r="F919" s="108" t="s">
        <v>1065</v>
      </c>
      <c r="I919" s="38"/>
      <c r="L919" s="18"/>
      <c r="M919" s="109"/>
      <c r="N919" s="26"/>
      <c r="O919" s="26"/>
      <c r="P919" s="26"/>
      <c r="Q919" s="26"/>
      <c r="R919" s="26"/>
      <c r="S919" s="26"/>
      <c r="T919" s="27"/>
      <c r="AT919" s="9" t="s">
        <v>93</v>
      </c>
      <c r="AU919" s="9" t="s">
        <v>44</v>
      </c>
    </row>
    <row r="920" spans="2:65" s="1" customFormat="1" ht="292.5" x14ac:dyDescent="0.2">
      <c r="B920" s="18"/>
      <c r="D920" s="107" t="s">
        <v>223</v>
      </c>
      <c r="F920" s="128" t="s">
        <v>790</v>
      </c>
      <c r="I920" s="38"/>
      <c r="L920" s="18"/>
      <c r="M920" s="109"/>
      <c r="N920" s="26"/>
      <c r="O920" s="26"/>
      <c r="P920" s="26"/>
      <c r="Q920" s="26"/>
      <c r="R920" s="26"/>
      <c r="S920" s="26"/>
      <c r="T920" s="27"/>
      <c r="AT920" s="9" t="s">
        <v>223</v>
      </c>
      <c r="AU920" s="9" t="s">
        <v>44</v>
      </c>
    </row>
    <row r="921" spans="2:65" s="7" customFormat="1" x14ac:dyDescent="0.2">
      <c r="B921" s="110"/>
      <c r="D921" s="107" t="s">
        <v>95</v>
      </c>
      <c r="E921" s="111" t="s">
        <v>0</v>
      </c>
      <c r="F921" s="112" t="s">
        <v>1067</v>
      </c>
      <c r="H921" s="113">
        <v>1</v>
      </c>
      <c r="I921" s="114"/>
      <c r="L921" s="110"/>
      <c r="M921" s="115"/>
      <c r="N921" s="116"/>
      <c r="O921" s="116"/>
      <c r="P921" s="116"/>
      <c r="Q921" s="116"/>
      <c r="R921" s="116"/>
      <c r="S921" s="116"/>
      <c r="T921" s="117"/>
      <c r="AT921" s="111" t="s">
        <v>95</v>
      </c>
      <c r="AU921" s="111" t="s">
        <v>44</v>
      </c>
      <c r="AV921" s="7" t="s">
        <v>44</v>
      </c>
      <c r="AW921" s="7" t="s">
        <v>20</v>
      </c>
      <c r="AX921" s="7" t="s">
        <v>41</v>
      </c>
      <c r="AY921" s="111" t="s">
        <v>84</v>
      </c>
    </row>
    <row r="922" spans="2:65" s="1" customFormat="1" ht="36" customHeight="1" x14ac:dyDescent="0.2">
      <c r="B922" s="93"/>
      <c r="C922" s="94" t="s">
        <v>1068</v>
      </c>
      <c r="D922" s="94" t="s">
        <v>86</v>
      </c>
      <c r="E922" s="95" t="s">
        <v>960</v>
      </c>
      <c r="F922" s="96" t="s">
        <v>1069</v>
      </c>
      <c r="G922" s="97" t="s">
        <v>163</v>
      </c>
      <c r="H922" s="98">
        <v>1</v>
      </c>
      <c r="I922" s="99"/>
      <c r="J922" s="100">
        <f>ROUND(I922*H922,2)</f>
        <v>0</v>
      </c>
      <c r="K922" s="96" t="s">
        <v>0</v>
      </c>
      <c r="L922" s="18"/>
      <c r="M922" s="101" t="s">
        <v>0</v>
      </c>
      <c r="N922" s="102" t="s">
        <v>28</v>
      </c>
      <c r="O922" s="26"/>
      <c r="P922" s="103">
        <f>O922*H922</f>
        <v>0</v>
      </c>
      <c r="Q922" s="103">
        <v>0</v>
      </c>
      <c r="R922" s="103">
        <f>Q922*H922</f>
        <v>0</v>
      </c>
      <c r="S922" s="103">
        <v>0</v>
      </c>
      <c r="T922" s="104">
        <f>S922*H922</f>
        <v>0</v>
      </c>
      <c r="AR922" s="105" t="s">
        <v>168</v>
      </c>
      <c r="AT922" s="105" t="s">
        <v>86</v>
      </c>
      <c r="AU922" s="105" t="s">
        <v>44</v>
      </c>
      <c r="AY922" s="9" t="s">
        <v>84</v>
      </c>
      <c r="BE922" s="106">
        <f>IF(N922="základní",J922,0)</f>
        <v>0</v>
      </c>
      <c r="BF922" s="106">
        <f>IF(N922="snížená",J922,0)</f>
        <v>0</v>
      </c>
      <c r="BG922" s="106">
        <f>IF(N922="zákl. přenesená",J922,0)</f>
        <v>0</v>
      </c>
      <c r="BH922" s="106">
        <f>IF(N922="sníž. přenesená",J922,0)</f>
        <v>0</v>
      </c>
      <c r="BI922" s="106">
        <f>IF(N922="nulová",J922,0)</f>
        <v>0</v>
      </c>
      <c r="BJ922" s="9" t="s">
        <v>42</v>
      </c>
      <c r="BK922" s="106">
        <f>ROUND(I922*H922,2)</f>
        <v>0</v>
      </c>
      <c r="BL922" s="9" t="s">
        <v>168</v>
      </c>
      <c r="BM922" s="105" t="s">
        <v>1070</v>
      </c>
    </row>
    <row r="923" spans="2:65" s="1" customFormat="1" ht="19.5" x14ac:dyDescent="0.2">
      <c r="B923" s="18"/>
      <c r="D923" s="107" t="s">
        <v>93</v>
      </c>
      <c r="F923" s="108" t="s">
        <v>1069</v>
      </c>
      <c r="I923" s="38"/>
      <c r="L923" s="18"/>
      <c r="M923" s="109"/>
      <c r="N923" s="26"/>
      <c r="O923" s="26"/>
      <c r="P923" s="26"/>
      <c r="Q923" s="26"/>
      <c r="R923" s="26"/>
      <c r="S923" s="26"/>
      <c r="T923" s="27"/>
      <c r="AT923" s="9" t="s">
        <v>93</v>
      </c>
      <c r="AU923" s="9" t="s">
        <v>44</v>
      </c>
    </row>
    <row r="924" spans="2:65" s="1" customFormat="1" ht="292.5" x14ac:dyDescent="0.2">
      <c r="B924" s="18"/>
      <c r="D924" s="107" t="s">
        <v>223</v>
      </c>
      <c r="F924" s="128" t="s">
        <v>790</v>
      </c>
      <c r="I924" s="38"/>
      <c r="L924" s="18"/>
      <c r="M924" s="109"/>
      <c r="N924" s="26"/>
      <c r="O924" s="26"/>
      <c r="P924" s="26"/>
      <c r="Q924" s="26"/>
      <c r="R924" s="26"/>
      <c r="S924" s="26"/>
      <c r="T924" s="27"/>
      <c r="AT924" s="9" t="s">
        <v>223</v>
      </c>
      <c r="AU924" s="9" t="s">
        <v>44</v>
      </c>
    </row>
    <row r="925" spans="2:65" s="7" customFormat="1" x14ac:dyDescent="0.2">
      <c r="B925" s="110"/>
      <c r="D925" s="107" t="s">
        <v>95</v>
      </c>
      <c r="E925" s="111" t="s">
        <v>0</v>
      </c>
      <c r="F925" s="112" t="s">
        <v>1071</v>
      </c>
      <c r="H925" s="113">
        <v>1</v>
      </c>
      <c r="I925" s="114"/>
      <c r="L925" s="110"/>
      <c r="M925" s="115"/>
      <c r="N925" s="116"/>
      <c r="O925" s="116"/>
      <c r="P925" s="116"/>
      <c r="Q925" s="116"/>
      <c r="R925" s="116"/>
      <c r="S925" s="116"/>
      <c r="T925" s="117"/>
      <c r="AT925" s="111" t="s">
        <v>95</v>
      </c>
      <c r="AU925" s="111" t="s">
        <v>44</v>
      </c>
      <c r="AV925" s="7" t="s">
        <v>44</v>
      </c>
      <c r="AW925" s="7" t="s">
        <v>20</v>
      </c>
      <c r="AX925" s="7" t="s">
        <v>41</v>
      </c>
      <c r="AY925" s="111" t="s">
        <v>84</v>
      </c>
    </row>
    <row r="926" spans="2:65" s="1" customFormat="1" ht="36" customHeight="1" x14ac:dyDescent="0.2">
      <c r="B926" s="93"/>
      <c r="C926" s="94"/>
      <c r="D926" s="94"/>
      <c r="E926" s="95"/>
      <c r="F926" s="96"/>
      <c r="G926" s="97"/>
      <c r="H926" s="98"/>
      <c r="I926" s="99"/>
      <c r="J926" s="100"/>
      <c r="K926" s="96"/>
      <c r="L926" s="18"/>
      <c r="M926" s="101" t="s">
        <v>0</v>
      </c>
      <c r="N926" s="102" t="s">
        <v>28</v>
      </c>
      <c r="O926" s="26"/>
      <c r="P926" s="103">
        <f>O926*H926</f>
        <v>0</v>
      </c>
      <c r="Q926" s="103">
        <v>0</v>
      </c>
      <c r="R926" s="103">
        <f>Q926*H926</f>
        <v>0</v>
      </c>
      <c r="S926" s="103">
        <v>0</v>
      </c>
      <c r="T926" s="104">
        <f>S926*H926</f>
        <v>0</v>
      </c>
      <c r="AR926" s="105" t="s">
        <v>168</v>
      </c>
      <c r="AT926" s="105" t="s">
        <v>86</v>
      </c>
      <c r="AU926" s="105" t="s">
        <v>44</v>
      </c>
      <c r="AY926" s="9" t="s">
        <v>84</v>
      </c>
      <c r="BE926" s="106">
        <f>IF(N926="základní",J926,0)</f>
        <v>0</v>
      </c>
      <c r="BF926" s="106">
        <f>IF(N926="snížená",J926,0)</f>
        <v>0</v>
      </c>
      <c r="BG926" s="106">
        <f>IF(N926="zákl. přenesená",J926,0)</f>
        <v>0</v>
      </c>
      <c r="BH926" s="106">
        <f>IF(N926="sníž. přenesená",J926,0)</f>
        <v>0</v>
      </c>
      <c r="BI926" s="106">
        <f>IF(N926="nulová",J926,0)</f>
        <v>0</v>
      </c>
      <c r="BJ926" s="9" t="s">
        <v>42</v>
      </c>
      <c r="BK926" s="106">
        <f>ROUND(I926*H926,2)</f>
        <v>0</v>
      </c>
      <c r="BL926" s="9" t="s">
        <v>168</v>
      </c>
      <c r="BM926" s="105" t="s">
        <v>1078</v>
      </c>
    </row>
    <row r="927" spans="2:65" s="1" customFormat="1" x14ac:dyDescent="0.2">
      <c r="B927" s="18"/>
      <c r="D927" s="107"/>
      <c r="F927" s="108"/>
      <c r="I927" s="38"/>
      <c r="L927" s="18"/>
      <c r="M927" s="109"/>
      <c r="N927" s="26"/>
      <c r="O927" s="26"/>
      <c r="P927" s="26"/>
      <c r="Q927" s="26"/>
      <c r="R927" s="26"/>
      <c r="S927" s="26"/>
      <c r="T927" s="27"/>
      <c r="AT927" s="9" t="s">
        <v>93</v>
      </c>
      <c r="AU927" s="9" t="s">
        <v>44</v>
      </c>
    </row>
    <row r="928" spans="2:65" s="1" customFormat="1" x14ac:dyDescent="0.2">
      <c r="B928" s="18"/>
      <c r="D928" s="107"/>
      <c r="F928" s="128"/>
      <c r="I928" s="38"/>
      <c r="L928" s="18"/>
      <c r="M928" s="109"/>
      <c r="N928" s="26"/>
      <c r="O928" s="26"/>
      <c r="P928" s="26"/>
      <c r="Q928" s="26"/>
      <c r="R928" s="26"/>
      <c r="S928" s="26"/>
      <c r="T928" s="27"/>
      <c r="AT928" s="9" t="s">
        <v>223</v>
      </c>
      <c r="AU928" s="9" t="s">
        <v>44</v>
      </c>
    </row>
    <row r="929" spans="2:65" s="7" customFormat="1" x14ac:dyDescent="0.2">
      <c r="B929" s="110"/>
      <c r="D929" s="107"/>
      <c r="E929" s="111"/>
      <c r="F929" s="112"/>
      <c r="H929" s="113"/>
      <c r="I929" s="114"/>
      <c r="L929" s="110"/>
      <c r="M929" s="115"/>
      <c r="N929" s="116"/>
      <c r="O929" s="116"/>
      <c r="P929" s="116"/>
      <c r="Q929" s="116"/>
      <c r="R929" s="116"/>
      <c r="S929" s="116"/>
      <c r="T929" s="117"/>
      <c r="AT929" s="111" t="s">
        <v>95</v>
      </c>
      <c r="AU929" s="111" t="s">
        <v>44</v>
      </c>
      <c r="AV929" s="7" t="s">
        <v>44</v>
      </c>
      <c r="AW929" s="7" t="s">
        <v>20</v>
      </c>
      <c r="AX929" s="7" t="s">
        <v>41</v>
      </c>
      <c r="AY929" s="111" t="s">
        <v>84</v>
      </c>
    </row>
    <row r="930" spans="2:65" s="1" customFormat="1" ht="36" customHeight="1" x14ac:dyDescent="0.2">
      <c r="B930" s="93"/>
      <c r="C930" s="94"/>
      <c r="D930" s="94"/>
      <c r="E930" s="95"/>
      <c r="F930" s="96"/>
      <c r="G930" s="97"/>
      <c r="H930" s="98"/>
      <c r="I930" s="99"/>
      <c r="J930" s="100"/>
      <c r="K930" s="96"/>
      <c r="L930" s="18"/>
      <c r="M930" s="101" t="s">
        <v>0</v>
      </c>
      <c r="N930" s="102" t="s">
        <v>28</v>
      </c>
      <c r="O930" s="26"/>
      <c r="P930" s="103">
        <f>O930*H930</f>
        <v>0</v>
      </c>
      <c r="Q930" s="103">
        <v>0</v>
      </c>
      <c r="R930" s="103">
        <f>Q930*H930</f>
        <v>0</v>
      </c>
      <c r="S930" s="103">
        <v>0</v>
      </c>
      <c r="T930" s="104">
        <f>S930*H930</f>
        <v>0</v>
      </c>
      <c r="AR930" s="105" t="s">
        <v>168</v>
      </c>
      <c r="AT930" s="105" t="s">
        <v>86</v>
      </c>
      <c r="AU930" s="105" t="s">
        <v>44</v>
      </c>
      <c r="AY930" s="9" t="s">
        <v>84</v>
      </c>
      <c r="BE930" s="106">
        <f>IF(N930="základní",J930,0)</f>
        <v>0</v>
      </c>
      <c r="BF930" s="106">
        <f>IF(N930="snížená",J930,0)</f>
        <v>0</v>
      </c>
      <c r="BG930" s="106">
        <f>IF(N930="zákl. přenesená",J930,0)</f>
        <v>0</v>
      </c>
      <c r="BH930" s="106">
        <f>IF(N930="sníž. přenesená",J930,0)</f>
        <v>0</v>
      </c>
      <c r="BI930" s="106">
        <f>IF(N930="nulová",J930,0)</f>
        <v>0</v>
      </c>
      <c r="BJ930" s="9" t="s">
        <v>42</v>
      </c>
      <c r="BK930" s="106">
        <f>ROUND(I930*H930,2)</f>
        <v>0</v>
      </c>
      <c r="BL930" s="9" t="s">
        <v>168</v>
      </c>
      <c r="BM930" s="105" t="s">
        <v>1079</v>
      </c>
    </row>
    <row r="931" spans="2:65" s="1" customFormat="1" x14ac:dyDescent="0.2">
      <c r="B931" s="18"/>
      <c r="D931" s="107"/>
      <c r="F931" s="108"/>
      <c r="I931" s="38"/>
      <c r="L931" s="18"/>
      <c r="M931" s="109"/>
      <c r="N931" s="26"/>
      <c r="O931" s="26"/>
      <c r="P931" s="26"/>
      <c r="Q931" s="26"/>
      <c r="R931" s="26"/>
      <c r="S931" s="26"/>
      <c r="T931" s="27"/>
      <c r="AT931" s="9" t="s">
        <v>93</v>
      </c>
      <c r="AU931" s="9" t="s">
        <v>44</v>
      </c>
    </row>
    <row r="932" spans="2:65" s="1" customFormat="1" x14ac:dyDescent="0.2">
      <c r="B932" s="18"/>
      <c r="D932" s="107"/>
      <c r="F932" s="128"/>
      <c r="I932" s="38"/>
      <c r="L932" s="18"/>
      <c r="M932" s="109"/>
      <c r="N932" s="26"/>
      <c r="O932" s="26"/>
      <c r="P932" s="26"/>
      <c r="Q932" s="26"/>
      <c r="R932" s="26"/>
      <c r="S932" s="26"/>
      <c r="T932" s="27"/>
      <c r="AT932" s="9" t="s">
        <v>223</v>
      </c>
      <c r="AU932" s="9" t="s">
        <v>44</v>
      </c>
    </row>
    <row r="933" spans="2:65" s="7" customFormat="1" x14ac:dyDescent="0.2">
      <c r="B933" s="110"/>
      <c r="D933" s="107"/>
      <c r="E933" s="111"/>
      <c r="F933" s="112"/>
      <c r="H933" s="113"/>
      <c r="I933" s="114"/>
      <c r="L933" s="110"/>
      <c r="M933" s="115"/>
      <c r="N933" s="116"/>
      <c r="O933" s="116"/>
      <c r="P933" s="116"/>
      <c r="Q933" s="116"/>
      <c r="R933" s="116"/>
      <c r="S933" s="116"/>
      <c r="T933" s="117"/>
      <c r="AT933" s="111" t="s">
        <v>95</v>
      </c>
      <c r="AU933" s="111" t="s">
        <v>44</v>
      </c>
      <c r="AV933" s="7" t="s">
        <v>44</v>
      </c>
      <c r="AW933" s="7" t="s">
        <v>20</v>
      </c>
      <c r="AX933" s="7" t="s">
        <v>41</v>
      </c>
      <c r="AY933" s="111" t="s">
        <v>84</v>
      </c>
    </row>
    <row r="934" spans="2:65" s="1" customFormat="1" ht="36" customHeight="1" x14ac:dyDescent="0.2">
      <c r="B934" s="93"/>
      <c r="C934" s="94"/>
      <c r="D934" s="94"/>
      <c r="E934" s="95"/>
      <c r="F934" s="96"/>
      <c r="G934" s="97"/>
      <c r="H934" s="98"/>
      <c r="I934" s="99"/>
      <c r="J934" s="100"/>
      <c r="K934" s="96"/>
      <c r="L934" s="18"/>
      <c r="M934" s="101" t="s">
        <v>0</v>
      </c>
      <c r="N934" s="102" t="s">
        <v>28</v>
      </c>
      <c r="O934" s="26"/>
      <c r="P934" s="103">
        <f>O934*H934</f>
        <v>0</v>
      </c>
      <c r="Q934" s="103">
        <v>0</v>
      </c>
      <c r="R934" s="103">
        <f>Q934*H934</f>
        <v>0</v>
      </c>
      <c r="S934" s="103">
        <v>0</v>
      </c>
      <c r="T934" s="104">
        <f>S934*H934</f>
        <v>0</v>
      </c>
      <c r="AR934" s="105" t="s">
        <v>168</v>
      </c>
      <c r="AT934" s="105" t="s">
        <v>86</v>
      </c>
      <c r="AU934" s="105" t="s">
        <v>44</v>
      </c>
      <c r="AY934" s="9" t="s">
        <v>84</v>
      </c>
      <c r="BE934" s="106">
        <f>IF(N934="základní",J934,0)</f>
        <v>0</v>
      </c>
      <c r="BF934" s="106">
        <f>IF(N934="snížená",J934,0)</f>
        <v>0</v>
      </c>
      <c r="BG934" s="106">
        <f>IF(N934="zákl. přenesená",J934,0)</f>
        <v>0</v>
      </c>
      <c r="BH934" s="106">
        <f>IF(N934="sníž. přenesená",J934,0)</f>
        <v>0</v>
      </c>
      <c r="BI934" s="106">
        <f>IF(N934="nulová",J934,0)</f>
        <v>0</v>
      </c>
      <c r="BJ934" s="9" t="s">
        <v>42</v>
      </c>
      <c r="BK934" s="106">
        <f>ROUND(I934*H934,2)</f>
        <v>0</v>
      </c>
      <c r="BL934" s="9" t="s">
        <v>168</v>
      </c>
      <c r="BM934" s="105" t="s">
        <v>1080</v>
      </c>
    </row>
    <row r="935" spans="2:65" s="1" customFormat="1" x14ac:dyDescent="0.2">
      <c r="B935" s="18"/>
      <c r="D935" s="107"/>
      <c r="F935" s="108"/>
      <c r="I935" s="38"/>
      <c r="L935" s="18"/>
      <c r="M935" s="109"/>
      <c r="N935" s="26"/>
      <c r="O935" s="26"/>
      <c r="P935" s="26"/>
      <c r="Q935" s="26"/>
      <c r="R935" s="26"/>
      <c r="S935" s="26"/>
      <c r="T935" s="27"/>
      <c r="AT935" s="9" t="s">
        <v>93</v>
      </c>
      <c r="AU935" s="9" t="s">
        <v>44</v>
      </c>
    </row>
    <row r="936" spans="2:65" s="1" customFormat="1" x14ac:dyDescent="0.2">
      <c r="B936" s="18"/>
      <c r="D936" s="107"/>
      <c r="F936" s="128"/>
      <c r="I936" s="38"/>
      <c r="L936" s="18"/>
      <c r="M936" s="109"/>
      <c r="N936" s="26"/>
      <c r="O936" s="26"/>
      <c r="P936" s="26"/>
      <c r="Q936" s="26"/>
      <c r="R936" s="26"/>
      <c r="S936" s="26"/>
      <c r="T936" s="27"/>
      <c r="AT936" s="9" t="s">
        <v>223</v>
      </c>
      <c r="AU936" s="9" t="s">
        <v>44</v>
      </c>
    </row>
    <row r="937" spans="2:65" s="7" customFormat="1" x14ac:dyDescent="0.2">
      <c r="B937" s="110"/>
      <c r="D937" s="107"/>
      <c r="E937" s="111"/>
      <c r="F937" s="112"/>
      <c r="H937" s="113"/>
      <c r="I937" s="114"/>
      <c r="L937" s="110"/>
      <c r="M937" s="115"/>
      <c r="N937" s="116"/>
      <c r="O937" s="116"/>
      <c r="P937" s="116"/>
      <c r="Q937" s="116"/>
      <c r="R937" s="116"/>
      <c r="S937" s="116"/>
      <c r="T937" s="117"/>
      <c r="AT937" s="111" t="s">
        <v>95</v>
      </c>
      <c r="AU937" s="111" t="s">
        <v>44</v>
      </c>
      <c r="AV937" s="7" t="s">
        <v>44</v>
      </c>
      <c r="AW937" s="7" t="s">
        <v>20</v>
      </c>
      <c r="AX937" s="7" t="s">
        <v>41</v>
      </c>
      <c r="AY937" s="111" t="s">
        <v>84</v>
      </c>
    </row>
    <row r="938" spans="2:65" s="1" customFormat="1" ht="36" customHeight="1" x14ac:dyDescent="0.2">
      <c r="B938" s="93"/>
      <c r="C938" s="94" t="s">
        <v>1081</v>
      </c>
      <c r="D938" s="94" t="s">
        <v>86</v>
      </c>
      <c r="E938" s="95" t="s">
        <v>975</v>
      </c>
      <c r="F938" s="96" t="s">
        <v>1082</v>
      </c>
      <c r="G938" s="97" t="s">
        <v>163</v>
      </c>
      <c r="H938" s="98">
        <v>1</v>
      </c>
      <c r="I938" s="99"/>
      <c r="J938" s="100">
        <f>ROUND(I938*H938,2)</f>
        <v>0</v>
      </c>
      <c r="K938" s="96" t="s">
        <v>0</v>
      </c>
      <c r="L938" s="18"/>
      <c r="M938" s="101" t="s">
        <v>0</v>
      </c>
      <c r="N938" s="102" t="s">
        <v>28</v>
      </c>
      <c r="O938" s="26"/>
      <c r="P938" s="103">
        <f>O938*H938</f>
        <v>0</v>
      </c>
      <c r="Q938" s="103">
        <v>0</v>
      </c>
      <c r="R938" s="103">
        <f>Q938*H938</f>
        <v>0</v>
      </c>
      <c r="S938" s="103">
        <v>0</v>
      </c>
      <c r="T938" s="104">
        <f>S938*H938</f>
        <v>0</v>
      </c>
      <c r="AR938" s="105" t="s">
        <v>168</v>
      </c>
      <c r="AT938" s="105" t="s">
        <v>86</v>
      </c>
      <c r="AU938" s="105" t="s">
        <v>44</v>
      </c>
      <c r="AY938" s="9" t="s">
        <v>84</v>
      </c>
      <c r="BE938" s="106">
        <f>IF(N938="základní",J938,0)</f>
        <v>0</v>
      </c>
      <c r="BF938" s="106">
        <f>IF(N938="snížená",J938,0)</f>
        <v>0</v>
      </c>
      <c r="BG938" s="106">
        <f>IF(N938="zákl. přenesená",J938,0)</f>
        <v>0</v>
      </c>
      <c r="BH938" s="106">
        <f>IF(N938="sníž. přenesená",J938,0)</f>
        <v>0</v>
      </c>
      <c r="BI938" s="106">
        <f>IF(N938="nulová",J938,0)</f>
        <v>0</v>
      </c>
      <c r="BJ938" s="9" t="s">
        <v>42</v>
      </c>
      <c r="BK938" s="106">
        <f>ROUND(I938*H938,2)</f>
        <v>0</v>
      </c>
      <c r="BL938" s="9" t="s">
        <v>168</v>
      </c>
      <c r="BM938" s="105" t="s">
        <v>1083</v>
      </c>
    </row>
    <row r="939" spans="2:65" s="1" customFormat="1" ht="19.5" x14ac:dyDescent="0.2">
      <c r="B939" s="18"/>
      <c r="D939" s="107" t="s">
        <v>93</v>
      </c>
      <c r="F939" s="108" t="s">
        <v>1082</v>
      </c>
      <c r="I939" s="38"/>
      <c r="L939" s="18"/>
      <c r="M939" s="109"/>
      <c r="N939" s="26"/>
      <c r="O939" s="26"/>
      <c r="P939" s="26"/>
      <c r="Q939" s="26"/>
      <c r="R939" s="26"/>
      <c r="S939" s="26"/>
      <c r="T939" s="27"/>
      <c r="AT939" s="9" t="s">
        <v>93</v>
      </c>
      <c r="AU939" s="9" t="s">
        <v>44</v>
      </c>
    </row>
    <row r="940" spans="2:65" s="1" customFormat="1" ht="292.5" x14ac:dyDescent="0.2">
      <c r="B940" s="18"/>
      <c r="D940" s="107" t="s">
        <v>223</v>
      </c>
      <c r="F940" s="128" t="s">
        <v>790</v>
      </c>
      <c r="I940" s="38"/>
      <c r="L940" s="18"/>
      <c r="M940" s="109"/>
      <c r="N940" s="26"/>
      <c r="O940" s="26"/>
      <c r="P940" s="26"/>
      <c r="Q940" s="26"/>
      <c r="R940" s="26"/>
      <c r="S940" s="26"/>
      <c r="T940" s="27"/>
      <c r="AT940" s="9" t="s">
        <v>223</v>
      </c>
      <c r="AU940" s="9" t="s">
        <v>44</v>
      </c>
    </row>
    <row r="941" spans="2:65" s="7" customFormat="1" x14ac:dyDescent="0.2">
      <c r="B941" s="110"/>
      <c r="D941" s="107" t="s">
        <v>95</v>
      </c>
      <c r="E941" s="111" t="s">
        <v>0</v>
      </c>
      <c r="F941" s="112" t="s">
        <v>1084</v>
      </c>
      <c r="H941" s="113">
        <v>1</v>
      </c>
      <c r="I941" s="114"/>
      <c r="L941" s="110"/>
      <c r="M941" s="115"/>
      <c r="N941" s="116"/>
      <c r="O941" s="116"/>
      <c r="P941" s="116"/>
      <c r="Q941" s="116"/>
      <c r="R941" s="116"/>
      <c r="S941" s="116"/>
      <c r="T941" s="117"/>
      <c r="AT941" s="111" t="s">
        <v>95</v>
      </c>
      <c r="AU941" s="111" t="s">
        <v>44</v>
      </c>
      <c r="AV941" s="7" t="s">
        <v>44</v>
      </c>
      <c r="AW941" s="7" t="s">
        <v>20</v>
      </c>
      <c r="AX941" s="7" t="s">
        <v>41</v>
      </c>
      <c r="AY941" s="111" t="s">
        <v>84</v>
      </c>
    </row>
    <row r="942" spans="2:65" s="1" customFormat="1" ht="36" customHeight="1" x14ac:dyDescent="0.2">
      <c r="B942" s="93"/>
      <c r="C942" s="94" t="s">
        <v>1085</v>
      </c>
      <c r="D942" s="94" t="s">
        <v>86</v>
      </c>
      <c r="E942" s="95" t="s">
        <v>979</v>
      </c>
      <c r="F942" s="96" t="s">
        <v>1086</v>
      </c>
      <c r="G942" s="97" t="s">
        <v>163</v>
      </c>
      <c r="H942" s="98">
        <v>1</v>
      </c>
      <c r="I942" s="99"/>
      <c r="J942" s="100">
        <f>ROUND(I942*H942,2)</f>
        <v>0</v>
      </c>
      <c r="K942" s="96" t="s">
        <v>0</v>
      </c>
      <c r="L942" s="18"/>
      <c r="M942" s="101" t="s">
        <v>0</v>
      </c>
      <c r="N942" s="102" t="s">
        <v>28</v>
      </c>
      <c r="O942" s="26"/>
      <c r="P942" s="103">
        <f>O942*H942</f>
        <v>0</v>
      </c>
      <c r="Q942" s="103">
        <v>0</v>
      </c>
      <c r="R942" s="103">
        <f>Q942*H942</f>
        <v>0</v>
      </c>
      <c r="S942" s="103">
        <v>0</v>
      </c>
      <c r="T942" s="104">
        <f>S942*H942</f>
        <v>0</v>
      </c>
      <c r="AR942" s="105" t="s">
        <v>168</v>
      </c>
      <c r="AT942" s="105" t="s">
        <v>86</v>
      </c>
      <c r="AU942" s="105" t="s">
        <v>44</v>
      </c>
      <c r="AY942" s="9" t="s">
        <v>84</v>
      </c>
      <c r="BE942" s="106">
        <f>IF(N942="základní",J942,0)</f>
        <v>0</v>
      </c>
      <c r="BF942" s="106">
        <f>IF(N942="snížená",J942,0)</f>
        <v>0</v>
      </c>
      <c r="BG942" s="106">
        <f>IF(N942="zákl. přenesená",J942,0)</f>
        <v>0</v>
      </c>
      <c r="BH942" s="106">
        <f>IF(N942="sníž. přenesená",J942,0)</f>
        <v>0</v>
      </c>
      <c r="BI942" s="106">
        <f>IF(N942="nulová",J942,0)</f>
        <v>0</v>
      </c>
      <c r="BJ942" s="9" t="s">
        <v>42</v>
      </c>
      <c r="BK942" s="106">
        <f>ROUND(I942*H942,2)</f>
        <v>0</v>
      </c>
      <c r="BL942" s="9" t="s">
        <v>168</v>
      </c>
      <c r="BM942" s="105" t="s">
        <v>1087</v>
      </c>
    </row>
    <row r="943" spans="2:65" s="1" customFormat="1" ht="19.5" x14ac:dyDescent="0.2">
      <c r="B943" s="18"/>
      <c r="D943" s="107" t="s">
        <v>93</v>
      </c>
      <c r="F943" s="108" t="s">
        <v>1086</v>
      </c>
      <c r="I943" s="38"/>
      <c r="L943" s="18"/>
      <c r="M943" s="109"/>
      <c r="N943" s="26"/>
      <c r="O943" s="26"/>
      <c r="P943" s="26"/>
      <c r="Q943" s="26"/>
      <c r="R943" s="26"/>
      <c r="S943" s="26"/>
      <c r="T943" s="27"/>
      <c r="AT943" s="9" t="s">
        <v>93</v>
      </c>
      <c r="AU943" s="9" t="s">
        <v>44</v>
      </c>
    </row>
    <row r="944" spans="2:65" s="1" customFormat="1" ht="292.5" x14ac:dyDescent="0.2">
      <c r="B944" s="18"/>
      <c r="D944" s="107" t="s">
        <v>223</v>
      </c>
      <c r="F944" s="128" t="s">
        <v>790</v>
      </c>
      <c r="I944" s="38"/>
      <c r="L944" s="18"/>
      <c r="M944" s="109"/>
      <c r="N944" s="26"/>
      <c r="O944" s="26"/>
      <c r="P944" s="26"/>
      <c r="Q944" s="26"/>
      <c r="R944" s="26"/>
      <c r="S944" s="26"/>
      <c r="T944" s="27"/>
      <c r="AT944" s="9" t="s">
        <v>223</v>
      </c>
      <c r="AU944" s="9" t="s">
        <v>44</v>
      </c>
    </row>
    <row r="945" spans="2:65" s="7" customFormat="1" x14ac:dyDescent="0.2">
      <c r="B945" s="110"/>
      <c r="D945" s="107" t="s">
        <v>95</v>
      </c>
      <c r="E945" s="111" t="s">
        <v>0</v>
      </c>
      <c r="F945" s="112" t="s">
        <v>1088</v>
      </c>
      <c r="H945" s="113">
        <v>1</v>
      </c>
      <c r="I945" s="114"/>
      <c r="L945" s="110"/>
      <c r="M945" s="115"/>
      <c r="N945" s="116"/>
      <c r="O945" s="116"/>
      <c r="P945" s="116"/>
      <c r="Q945" s="116"/>
      <c r="R945" s="116"/>
      <c r="S945" s="116"/>
      <c r="T945" s="117"/>
      <c r="AT945" s="111" t="s">
        <v>95</v>
      </c>
      <c r="AU945" s="111" t="s">
        <v>44</v>
      </c>
      <c r="AV945" s="7" t="s">
        <v>44</v>
      </c>
      <c r="AW945" s="7" t="s">
        <v>20</v>
      </c>
      <c r="AX945" s="7" t="s">
        <v>41</v>
      </c>
      <c r="AY945" s="111" t="s">
        <v>84</v>
      </c>
    </row>
    <row r="946" spans="2:65" s="1" customFormat="1" ht="36" customHeight="1" x14ac:dyDescent="0.2">
      <c r="B946" s="93"/>
      <c r="C946" s="94" t="s">
        <v>1089</v>
      </c>
      <c r="D946" s="94" t="s">
        <v>86</v>
      </c>
      <c r="E946" s="95" t="s">
        <v>983</v>
      </c>
      <c r="F946" s="96" t="s">
        <v>1090</v>
      </c>
      <c r="G946" s="97" t="s">
        <v>163</v>
      </c>
      <c r="H946" s="98">
        <v>1</v>
      </c>
      <c r="I946" s="99"/>
      <c r="J946" s="100">
        <f>ROUND(I946*H946,2)</f>
        <v>0</v>
      </c>
      <c r="K946" s="96" t="s">
        <v>0</v>
      </c>
      <c r="L946" s="18"/>
      <c r="M946" s="101" t="s">
        <v>0</v>
      </c>
      <c r="N946" s="102" t="s">
        <v>28</v>
      </c>
      <c r="O946" s="26"/>
      <c r="P946" s="103">
        <f>O946*H946</f>
        <v>0</v>
      </c>
      <c r="Q946" s="103">
        <v>0</v>
      </c>
      <c r="R946" s="103">
        <f>Q946*H946</f>
        <v>0</v>
      </c>
      <c r="S946" s="103">
        <v>0</v>
      </c>
      <c r="T946" s="104">
        <f>S946*H946</f>
        <v>0</v>
      </c>
      <c r="AR946" s="105" t="s">
        <v>168</v>
      </c>
      <c r="AT946" s="105" t="s">
        <v>86</v>
      </c>
      <c r="AU946" s="105" t="s">
        <v>44</v>
      </c>
      <c r="AY946" s="9" t="s">
        <v>84</v>
      </c>
      <c r="BE946" s="106">
        <f>IF(N946="základní",J946,0)</f>
        <v>0</v>
      </c>
      <c r="BF946" s="106">
        <f>IF(N946="snížená",J946,0)</f>
        <v>0</v>
      </c>
      <c r="BG946" s="106">
        <f>IF(N946="zákl. přenesená",J946,0)</f>
        <v>0</v>
      </c>
      <c r="BH946" s="106">
        <f>IF(N946="sníž. přenesená",J946,0)</f>
        <v>0</v>
      </c>
      <c r="BI946" s="106">
        <f>IF(N946="nulová",J946,0)</f>
        <v>0</v>
      </c>
      <c r="BJ946" s="9" t="s">
        <v>42</v>
      </c>
      <c r="BK946" s="106">
        <f>ROUND(I946*H946,2)</f>
        <v>0</v>
      </c>
      <c r="BL946" s="9" t="s">
        <v>168</v>
      </c>
      <c r="BM946" s="105" t="s">
        <v>1091</v>
      </c>
    </row>
    <row r="947" spans="2:65" s="1" customFormat="1" ht="19.5" x14ac:dyDescent="0.2">
      <c r="B947" s="18"/>
      <c r="D947" s="107" t="s">
        <v>93</v>
      </c>
      <c r="F947" s="108" t="s">
        <v>1090</v>
      </c>
      <c r="I947" s="38"/>
      <c r="L947" s="18"/>
      <c r="M947" s="109"/>
      <c r="N947" s="26"/>
      <c r="O947" s="26"/>
      <c r="P947" s="26"/>
      <c r="Q947" s="26"/>
      <c r="R947" s="26"/>
      <c r="S947" s="26"/>
      <c r="T947" s="27"/>
      <c r="AT947" s="9" t="s">
        <v>93</v>
      </c>
      <c r="AU947" s="9" t="s">
        <v>44</v>
      </c>
    </row>
    <row r="948" spans="2:65" s="1" customFormat="1" ht="292.5" x14ac:dyDescent="0.2">
      <c r="B948" s="18"/>
      <c r="D948" s="107" t="s">
        <v>223</v>
      </c>
      <c r="F948" s="128" t="s">
        <v>790</v>
      </c>
      <c r="I948" s="38"/>
      <c r="L948" s="18"/>
      <c r="M948" s="109"/>
      <c r="N948" s="26"/>
      <c r="O948" s="26"/>
      <c r="P948" s="26"/>
      <c r="Q948" s="26"/>
      <c r="R948" s="26"/>
      <c r="S948" s="26"/>
      <c r="T948" s="27"/>
      <c r="AT948" s="9" t="s">
        <v>223</v>
      </c>
      <c r="AU948" s="9" t="s">
        <v>44</v>
      </c>
    </row>
    <row r="949" spans="2:65" s="7" customFormat="1" x14ac:dyDescent="0.2">
      <c r="B949" s="110"/>
      <c r="D949" s="107" t="s">
        <v>95</v>
      </c>
      <c r="E949" s="111" t="s">
        <v>0</v>
      </c>
      <c r="F949" s="112" t="s">
        <v>1092</v>
      </c>
      <c r="H949" s="113">
        <v>1</v>
      </c>
      <c r="I949" s="114"/>
      <c r="L949" s="110"/>
      <c r="M949" s="115"/>
      <c r="N949" s="116"/>
      <c r="O949" s="116"/>
      <c r="P949" s="116"/>
      <c r="Q949" s="116"/>
      <c r="R949" s="116"/>
      <c r="S949" s="116"/>
      <c r="T949" s="117"/>
      <c r="AT949" s="111" t="s">
        <v>95</v>
      </c>
      <c r="AU949" s="111" t="s">
        <v>44</v>
      </c>
      <c r="AV949" s="7" t="s">
        <v>44</v>
      </c>
      <c r="AW949" s="7" t="s">
        <v>20</v>
      </c>
      <c r="AX949" s="7" t="s">
        <v>41</v>
      </c>
      <c r="AY949" s="111" t="s">
        <v>84</v>
      </c>
    </row>
    <row r="950" spans="2:65" s="1" customFormat="1" ht="36" customHeight="1" x14ac:dyDescent="0.2">
      <c r="B950" s="93"/>
      <c r="C950" s="94" t="s">
        <v>1093</v>
      </c>
      <c r="D950" s="94" t="s">
        <v>86</v>
      </c>
      <c r="E950" s="95" t="s">
        <v>987</v>
      </c>
      <c r="F950" s="96" t="s">
        <v>1094</v>
      </c>
      <c r="G950" s="97" t="s">
        <v>163</v>
      </c>
      <c r="H950" s="98">
        <v>1</v>
      </c>
      <c r="I950" s="99"/>
      <c r="J950" s="100">
        <f>ROUND(I950*H950,2)</f>
        <v>0</v>
      </c>
      <c r="K950" s="96" t="s">
        <v>0</v>
      </c>
      <c r="L950" s="18"/>
      <c r="M950" s="101" t="s">
        <v>0</v>
      </c>
      <c r="N950" s="102" t="s">
        <v>28</v>
      </c>
      <c r="O950" s="26"/>
      <c r="P950" s="103">
        <f>O950*H950</f>
        <v>0</v>
      </c>
      <c r="Q950" s="103">
        <v>0</v>
      </c>
      <c r="R950" s="103">
        <f>Q950*H950</f>
        <v>0</v>
      </c>
      <c r="S950" s="103">
        <v>0</v>
      </c>
      <c r="T950" s="104">
        <f>S950*H950</f>
        <v>0</v>
      </c>
      <c r="AR950" s="105" t="s">
        <v>168</v>
      </c>
      <c r="AT950" s="105" t="s">
        <v>86</v>
      </c>
      <c r="AU950" s="105" t="s">
        <v>44</v>
      </c>
      <c r="AY950" s="9" t="s">
        <v>84</v>
      </c>
      <c r="BE950" s="106">
        <f>IF(N950="základní",J950,0)</f>
        <v>0</v>
      </c>
      <c r="BF950" s="106">
        <f>IF(N950="snížená",J950,0)</f>
        <v>0</v>
      </c>
      <c r="BG950" s="106">
        <f>IF(N950="zákl. přenesená",J950,0)</f>
        <v>0</v>
      </c>
      <c r="BH950" s="106">
        <f>IF(N950="sníž. přenesená",J950,0)</f>
        <v>0</v>
      </c>
      <c r="BI950" s="106">
        <f>IF(N950="nulová",J950,0)</f>
        <v>0</v>
      </c>
      <c r="BJ950" s="9" t="s">
        <v>42</v>
      </c>
      <c r="BK950" s="106">
        <f>ROUND(I950*H950,2)</f>
        <v>0</v>
      </c>
      <c r="BL950" s="9" t="s">
        <v>168</v>
      </c>
      <c r="BM950" s="105" t="s">
        <v>1095</v>
      </c>
    </row>
    <row r="951" spans="2:65" s="1" customFormat="1" ht="19.5" x14ac:dyDescent="0.2">
      <c r="B951" s="18"/>
      <c r="D951" s="107" t="s">
        <v>93</v>
      </c>
      <c r="F951" s="108" t="s">
        <v>1094</v>
      </c>
      <c r="I951" s="38"/>
      <c r="L951" s="18"/>
      <c r="M951" s="109"/>
      <c r="N951" s="26"/>
      <c r="O951" s="26"/>
      <c r="P951" s="26"/>
      <c r="Q951" s="26"/>
      <c r="R951" s="26"/>
      <c r="S951" s="26"/>
      <c r="T951" s="27"/>
      <c r="AT951" s="9" t="s">
        <v>93</v>
      </c>
      <c r="AU951" s="9" t="s">
        <v>44</v>
      </c>
    </row>
    <row r="952" spans="2:65" s="1" customFormat="1" ht="292.5" x14ac:dyDescent="0.2">
      <c r="B952" s="18"/>
      <c r="D952" s="107" t="s">
        <v>223</v>
      </c>
      <c r="F952" s="128" t="s">
        <v>790</v>
      </c>
      <c r="I952" s="38"/>
      <c r="L952" s="18"/>
      <c r="M952" s="109"/>
      <c r="N952" s="26"/>
      <c r="O952" s="26"/>
      <c r="P952" s="26"/>
      <c r="Q952" s="26"/>
      <c r="R952" s="26"/>
      <c r="S952" s="26"/>
      <c r="T952" s="27"/>
      <c r="AT952" s="9" t="s">
        <v>223</v>
      </c>
      <c r="AU952" s="9" t="s">
        <v>44</v>
      </c>
    </row>
    <row r="953" spans="2:65" s="7" customFormat="1" x14ac:dyDescent="0.2">
      <c r="B953" s="110"/>
      <c r="D953" s="107" t="s">
        <v>95</v>
      </c>
      <c r="E953" s="111" t="s">
        <v>0</v>
      </c>
      <c r="F953" s="112" t="s">
        <v>1096</v>
      </c>
      <c r="H953" s="113">
        <v>1</v>
      </c>
      <c r="I953" s="114"/>
      <c r="L953" s="110"/>
      <c r="M953" s="115"/>
      <c r="N953" s="116"/>
      <c r="O953" s="116"/>
      <c r="P953" s="116"/>
      <c r="Q953" s="116"/>
      <c r="R953" s="116"/>
      <c r="S953" s="116"/>
      <c r="T953" s="117"/>
      <c r="AT953" s="111" t="s">
        <v>95</v>
      </c>
      <c r="AU953" s="111" t="s">
        <v>44</v>
      </c>
      <c r="AV953" s="7" t="s">
        <v>44</v>
      </c>
      <c r="AW953" s="7" t="s">
        <v>20</v>
      </c>
      <c r="AX953" s="7" t="s">
        <v>41</v>
      </c>
      <c r="AY953" s="111" t="s">
        <v>84</v>
      </c>
    </row>
    <row r="954" spans="2:65" s="1" customFormat="1" ht="36" customHeight="1" x14ac:dyDescent="0.2">
      <c r="B954" s="93"/>
      <c r="C954" s="94" t="s">
        <v>1097</v>
      </c>
      <c r="D954" s="94" t="s">
        <v>86</v>
      </c>
      <c r="E954" s="95" t="s">
        <v>991</v>
      </c>
      <c r="F954" s="96" t="s">
        <v>1098</v>
      </c>
      <c r="G954" s="97" t="s">
        <v>163</v>
      </c>
      <c r="H954" s="98">
        <v>1</v>
      </c>
      <c r="I954" s="99"/>
      <c r="J954" s="100">
        <f>ROUND(I954*H954,2)</f>
        <v>0</v>
      </c>
      <c r="K954" s="96" t="s">
        <v>0</v>
      </c>
      <c r="L954" s="18"/>
      <c r="M954" s="101" t="s">
        <v>0</v>
      </c>
      <c r="N954" s="102" t="s">
        <v>28</v>
      </c>
      <c r="O954" s="26"/>
      <c r="P954" s="103">
        <f>O954*H954</f>
        <v>0</v>
      </c>
      <c r="Q954" s="103">
        <v>0</v>
      </c>
      <c r="R954" s="103">
        <f>Q954*H954</f>
        <v>0</v>
      </c>
      <c r="S954" s="103">
        <v>0</v>
      </c>
      <c r="T954" s="104">
        <f>S954*H954</f>
        <v>0</v>
      </c>
      <c r="AR954" s="105" t="s">
        <v>168</v>
      </c>
      <c r="AT954" s="105" t="s">
        <v>86</v>
      </c>
      <c r="AU954" s="105" t="s">
        <v>44</v>
      </c>
      <c r="AY954" s="9" t="s">
        <v>84</v>
      </c>
      <c r="BE954" s="106">
        <f>IF(N954="základní",J954,0)</f>
        <v>0</v>
      </c>
      <c r="BF954" s="106">
        <f>IF(N954="snížená",J954,0)</f>
        <v>0</v>
      </c>
      <c r="BG954" s="106">
        <f>IF(N954="zákl. přenesená",J954,0)</f>
        <v>0</v>
      </c>
      <c r="BH954" s="106">
        <f>IF(N954="sníž. přenesená",J954,0)</f>
        <v>0</v>
      </c>
      <c r="BI954" s="106">
        <f>IF(N954="nulová",J954,0)</f>
        <v>0</v>
      </c>
      <c r="BJ954" s="9" t="s">
        <v>42</v>
      </c>
      <c r="BK954" s="106">
        <f>ROUND(I954*H954,2)</f>
        <v>0</v>
      </c>
      <c r="BL954" s="9" t="s">
        <v>168</v>
      </c>
      <c r="BM954" s="105" t="s">
        <v>1099</v>
      </c>
    </row>
    <row r="955" spans="2:65" s="1" customFormat="1" ht="19.5" x14ac:dyDescent="0.2">
      <c r="B955" s="18"/>
      <c r="D955" s="107" t="s">
        <v>93</v>
      </c>
      <c r="F955" s="108" t="s">
        <v>1098</v>
      </c>
      <c r="I955" s="38"/>
      <c r="L955" s="18"/>
      <c r="M955" s="109"/>
      <c r="N955" s="26"/>
      <c r="O955" s="26"/>
      <c r="P955" s="26"/>
      <c r="Q955" s="26"/>
      <c r="R955" s="26"/>
      <c r="S955" s="26"/>
      <c r="T955" s="27"/>
      <c r="AT955" s="9" t="s">
        <v>93</v>
      </c>
      <c r="AU955" s="9" t="s">
        <v>44</v>
      </c>
    </row>
    <row r="956" spans="2:65" s="1" customFormat="1" ht="292.5" x14ac:dyDescent="0.2">
      <c r="B956" s="18"/>
      <c r="D956" s="107" t="s">
        <v>223</v>
      </c>
      <c r="F956" s="128" t="s">
        <v>790</v>
      </c>
      <c r="I956" s="38"/>
      <c r="L956" s="18"/>
      <c r="M956" s="109"/>
      <c r="N956" s="26"/>
      <c r="O956" s="26"/>
      <c r="P956" s="26"/>
      <c r="Q956" s="26"/>
      <c r="R956" s="26"/>
      <c r="S956" s="26"/>
      <c r="T956" s="27"/>
      <c r="AT956" s="9" t="s">
        <v>223</v>
      </c>
      <c r="AU956" s="9" t="s">
        <v>44</v>
      </c>
    </row>
    <row r="957" spans="2:65" s="7" customFormat="1" x14ac:dyDescent="0.2">
      <c r="B957" s="110"/>
      <c r="D957" s="107" t="s">
        <v>95</v>
      </c>
      <c r="E957" s="111" t="s">
        <v>0</v>
      </c>
      <c r="F957" s="112" t="s">
        <v>1100</v>
      </c>
      <c r="H957" s="113">
        <v>1</v>
      </c>
      <c r="I957" s="114"/>
      <c r="L957" s="110"/>
      <c r="M957" s="115"/>
      <c r="N957" s="116"/>
      <c r="O957" s="116"/>
      <c r="P957" s="116"/>
      <c r="Q957" s="116"/>
      <c r="R957" s="116"/>
      <c r="S957" s="116"/>
      <c r="T957" s="117"/>
      <c r="AT957" s="111" t="s">
        <v>95</v>
      </c>
      <c r="AU957" s="111" t="s">
        <v>44</v>
      </c>
      <c r="AV957" s="7" t="s">
        <v>44</v>
      </c>
      <c r="AW957" s="7" t="s">
        <v>20</v>
      </c>
      <c r="AX957" s="7" t="s">
        <v>41</v>
      </c>
      <c r="AY957" s="111" t="s">
        <v>84</v>
      </c>
    </row>
    <row r="958" spans="2:65" s="1" customFormat="1" ht="36" customHeight="1" x14ac:dyDescent="0.2">
      <c r="B958" s="93"/>
      <c r="C958" s="94" t="s">
        <v>1101</v>
      </c>
      <c r="D958" s="94" t="s">
        <v>86</v>
      </c>
      <c r="E958" s="95" t="s">
        <v>995</v>
      </c>
      <c r="F958" s="96" t="s">
        <v>1102</v>
      </c>
      <c r="G958" s="97" t="s">
        <v>163</v>
      </c>
      <c r="H958" s="98">
        <v>1</v>
      </c>
      <c r="I958" s="99"/>
      <c r="J958" s="100">
        <f>ROUND(I958*H958,2)</f>
        <v>0</v>
      </c>
      <c r="K958" s="96" t="s">
        <v>0</v>
      </c>
      <c r="L958" s="18"/>
      <c r="M958" s="101" t="s">
        <v>0</v>
      </c>
      <c r="N958" s="102" t="s">
        <v>28</v>
      </c>
      <c r="O958" s="26"/>
      <c r="P958" s="103">
        <f>O958*H958</f>
        <v>0</v>
      </c>
      <c r="Q958" s="103">
        <v>0</v>
      </c>
      <c r="R958" s="103">
        <f>Q958*H958</f>
        <v>0</v>
      </c>
      <c r="S958" s="103">
        <v>0</v>
      </c>
      <c r="T958" s="104">
        <f>S958*H958</f>
        <v>0</v>
      </c>
      <c r="AR958" s="105" t="s">
        <v>168</v>
      </c>
      <c r="AT958" s="105" t="s">
        <v>86</v>
      </c>
      <c r="AU958" s="105" t="s">
        <v>44</v>
      </c>
      <c r="AY958" s="9" t="s">
        <v>84</v>
      </c>
      <c r="BE958" s="106">
        <f>IF(N958="základní",J958,0)</f>
        <v>0</v>
      </c>
      <c r="BF958" s="106">
        <f>IF(N958="snížená",J958,0)</f>
        <v>0</v>
      </c>
      <c r="BG958" s="106">
        <f>IF(N958="zákl. přenesená",J958,0)</f>
        <v>0</v>
      </c>
      <c r="BH958" s="106">
        <f>IF(N958="sníž. přenesená",J958,0)</f>
        <v>0</v>
      </c>
      <c r="BI958" s="106">
        <f>IF(N958="nulová",J958,0)</f>
        <v>0</v>
      </c>
      <c r="BJ958" s="9" t="s">
        <v>42</v>
      </c>
      <c r="BK958" s="106">
        <f>ROUND(I958*H958,2)</f>
        <v>0</v>
      </c>
      <c r="BL958" s="9" t="s">
        <v>168</v>
      </c>
      <c r="BM958" s="105" t="s">
        <v>1103</v>
      </c>
    </row>
    <row r="959" spans="2:65" s="1" customFormat="1" ht="19.5" x14ac:dyDescent="0.2">
      <c r="B959" s="18"/>
      <c r="D959" s="107" t="s">
        <v>93</v>
      </c>
      <c r="F959" s="108" t="s">
        <v>1102</v>
      </c>
      <c r="I959" s="38"/>
      <c r="L959" s="18"/>
      <c r="M959" s="109"/>
      <c r="N959" s="26"/>
      <c r="O959" s="26"/>
      <c r="P959" s="26"/>
      <c r="Q959" s="26"/>
      <c r="R959" s="26"/>
      <c r="S959" s="26"/>
      <c r="T959" s="27"/>
      <c r="AT959" s="9" t="s">
        <v>93</v>
      </c>
      <c r="AU959" s="9" t="s">
        <v>44</v>
      </c>
    </row>
    <row r="960" spans="2:65" s="1" customFormat="1" ht="292.5" x14ac:dyDescent="0.2">
      <c r="B960" s="18"/>
      <c r="D960" s="107" t="s">
        <v>223</v>
      </c>
      <c r="F960" s="128" t="s">
        <v>790</v>
      </c>
      <c r="I960" s="38"/>
      <c r="L960" s="18"/>
      <c r="M960" s="109"/>
      <c r="N960" s="26"/>
      <c r="O960" s="26"/>
      <c r="P960" s="26"/>
      <c r="Q960" s="26"/>
      <c r="R960" s="26"/>
      <c r="S960" s="26"/>
      <c r="T960" s="27"/>
      <c r="AT960" s="9" t="s">
        <v>223</v>
      </c>
      <c r="AU960" s="9" t="s">
        <v>44</v>
      </c>
    </row>
    <row r="961" spans="2:65" s="7" customFormat="1" x14ac:dyDescent="0.2">
      <c r="B961" s="110"/>
      <c r="D961" s="107" t="s">
        <v>95</v>
      </c>
      <c r="E961" s="111" t="s">
        <v>0</v>
      </c>
      <c r="F961" s="112" t="s">
        <v>1104</v>
      </c>
      <c r="H961" s="113">
        <v>1</v>
      </c>
      <c r="I961" s="114"/>
      <c r="L961" s="110"/>
      <c r="M961" s="115"/>
      <c r="N961" s="116"/>
      <c r="O961" s="116"/>
      <c r="P961" s="116"/>
      <c r="Q961" s="116"/>
      <c r="R961" s="116"/>
      <c r="S961" s="116"/>
      <c r="T961" s="117"/>
      <c r="AT961" s="111" t="s">
        <v>95</v>
      </c>
      <c r="AU961" s="111" t="s">
        <v>44</v>
      </c>
      <c r="AV961" s="7" t="s">
        <v>44</v>
      </c>
      <c r="AW961" s="7" t="s">
        <v>20</v>
      </c>
      <c r="AX961" s="7" t="s">
        <v>41</v>
      </c>
      <c r="AY961" s="111" t="s">
        <v>84</v>
      </c>
    </row>
    <row r="962" spans="2:65" s="1" customFormat="1" ht="36" customHeight="1" x14ac:dyDescent="0.2">
      <c r="B962" s="93"/>
      <c r="C962" s="94" t="s">
        <v>1105</v>
      </c>
      <c r="D962" s="94" t="s">
        <v>86</v>
      </c>
      <c r="E962" s="95" t="s">
        <v>999</v>
      </c>
      <c r="F962" s="96" t="s">
        <v>1106</v>
      </c>
      <c r="G962" s="97" t="s">
        <v>163</v>
      </c>
      <c r="H962" s="98">
        <v>1</v>
      </c>
      <c r="I962" s="99"/>
      <c r="J962" s="100">
        <f>ROUND(I962*H962,2)</f>
        <v>0</v>
      </c>
      <c r="K962" s="96" t="s">
        <v>0</v>
      </c>
      <c r="L962" s="18"/>
      <c r="M962" s="101" t="s">
        <v>0</v>
      </c>
      <c r="N962" s="102" t="s">
        <v>28</v>
      </c>
      <c r="O962" s="26"/>
      <c r="P962" s="103">
        <f>O962*H962</f>
        <v>0</v>
      </c>
      <c r="Q962" s="103">
        <v>0</v>
      </c>
      <c r="R962" s="103">
        <f>Q962*H962</f>
        <v>0</v>
      </c>
      <c r="S962" s="103">
        <v>0</v>
      </c>
      <c r="T962" s="104">
        <f>S962*H962</f>
        <v>0</v>
      </c>
      <c r="AR962" s="105" t="s">
        <v>168</v>
      </c>
      <c r="AT962" s="105" t="s">
        <v>86</v>
      </c>
      <c r="AU962" s="105" t="s">
        <v>44</v>
      </c>
      <c r="AY962" s="9" t="s">
        <v>84</v>
      </c>
      <c r="BE962" s="106">
        <f>IF(N962="základní",J962,0)</f>
        <v>0</v>
      </c>
      <c r="BF962" s="106">
        <f>IF(N962="snížená",J962,0)</f>
        <v>0</v>
      </c>
      <c r="BG962" s="106">
        <f>IF(N962="zákl. přenesená",J962,0)</f>
        <v>0</v>
      </c>
      <c r="BH962" s="106">
        <f>IF(N962="sníž. přenesená",J962,0)</f>
        <v>0</v>
      </c>
      <c r="BI962" s="106">
        <f>IF(N962="nulová",J962,0)</f>
        <v>0</v>
      </c>
      <c r="BJ962" s="9" t="s">
        <v>42</v>
      </c>
      <c r="BK962" s="106">
        <f>ROUND(I962*H962,2)</f>
        <v>0</v>
      </c>
      <c r="BL962" s="9" t="s">
        <v>168</v>
      </c>
      <c r="BM962" s="105" t="s">
        <v>1107</v>
      </c>
    </row>
    <row r="963" spans="2:65" s="1" customFormat="1" ht="19.5" x14ac:dyDescent="0.2">
      <c r="B963" s="18"/>
      <c r="D963" s="107" t="s">
        <v>93</v>
      </c>
      <c r="F963" s="108" t="s">
        <v>1106</v>
      </c>
      <c r="I963" s="38"/>
      <c r="L963" s="18"/>
      <c r="M963" s="109"/>
      <c r="N963" s="26"/>
      <c r="O963" s="26"/>
      <c r="P963" s="26"/>
      <c r="Q963" s="26"/>
      <c r="R963" s="26"/>
      <c r="S963" s="26"/>
      <c r="T963" s="27"/>
      <c r="AT963" s="9" t="s">
        <v>93</v>
      </c>
      <c r="AU963" s="9" t="s">
        <v>44</v>
      </c>
    </row>
    <row r="964" spans="2:65" s="1" customFormat="1" ht="292.5" x14ac:dyDescent="0.2">
      <c r="B964" s="18"/>
      <c r="D964" s="107" t="s">
        <v>223</v>
      </c>
      <c r="F964" s="128" t="s">
        <v>790</v>
      </c>
      <c r="I964" s="38"/>
      <c r="L964" s="18"/>
      <c r="M964" s="109"/>
      <c r="N964" s="26"/>
      <c r="O964" s="26"/>
      <c r="P964" s="26"/>
      <c r="Q964" s="26"/>
      <c r="R964" s="26"/>
      <c r="S964" s="26"/>
      <c r="T964" s="27"/>
      <c r="AT964" s="9" t="s">
        <v>223</v>
      </c>
      <c r="AU964" s="9" t="s">
        <v>44</v>
      </c>
    </row>
    <row r="965" spans="2:65" s="7" customFormat="1" x14ac:dyDescent="0.2">
      <c r="B965" s="110"/>
      <c r="D965" s="107" t="s">
        <v>95</v>
      </c>
      <c r="E965" s="111" t="s">
        <v>0</v>
      </c>
      <c r="F965" s="112" t="s">
        <v>1108</v>
      </c>
      <c r="H965" s="113">
        <v>1</v>
      </c>
      <c r="I965" s="114"/>
      <c r="L965" s="110"/>
      <c r="M965" s="115"/>
      <c r="N965" s="116"/>
      <c r="O965" s="116"/>
      <c r="P965" s="116"/>
      <c r="Q965" s="116"/>
      <c r="R965" s="116"/>
      <c r="S965" s="116"/>
      <c r="T965" s="117"/>
      <c r="AT965" s="111" t="s">
        <v>95</v>
      </c>
      <c r="AU965" s="111" t="s">
        <v>44</v>
      </c>
      <c r="AV965" s="7" t="s">
        <v>44</v>
      </c>
      <c r="AW965" s="7" t="s">
        <v>20</v>
      </c>
      <c r="AX965" s="7" t="s">
        <v>41</v>
      </c>
      <c r="AY965" s="111" t="s">
        <v>84</v>
      </c>
    </row>
    <row r="966" spans="2:65" s="1" customFormat="1" ht="36" customHeight="1" x14ac:dyDescent="0.2">
      <c r="B966" s="93"/>
      <c r="C966" s="94" t="s">
        <v>1109</v>
      </c>
      <c r="D966" s="94" t="s">
        <v>86</v>
      </c>
      <c r="E966" s="95" t="s">
        <v>1003</v>
      </c>
      <c r="F966" s="96" t="s">
        <v>1110</v>
      </c>
      <c r="G966" s="97" t="s">
        <v>163</v>
      </c>
      <c r="H966" s="98">
        <v>1</v>
      </c>
      <c r="I966" s="99"/>
      <c r="J966" s="100">
        <f>ROUND(I966*H966,2)</f>
        <v>0</v>
      </c>
      <c r="K966" s="96" t="s">
        <v>0</v>
      </c>
      <c r="L966" s="18"/>
      <c r="M966" s="101" t="s">
        <v>0</v>
      </c>
      <c r="N966" s="102" t="s">
        <v>28</v>
      </c>
      <c r="O966" s="26"/>
      <c r="P966" s="103">
        <f>O966*H966</f>
        <v>0</v>
      </c>
      <c r="Q966" s="103">
        <v>0</v>
      </c>
      <c r="R966" s="103">
        <f>Q966*H966</f>
        <v>0</v>
      </c>
      <c r="S966" s="103">
        <v>0</v>
      </c>
      <c r="T966" s="104">
        <f>S966*H966</f>
        <v>0</v>
      </c>
      <c r="AR966" s="105" t="s">
        <v>168</v>
      </c>
      <c r="AT966" s="105" t="s">
        <v>86</v>
      </c>
      <c r="AU966" s="105" t="s">
        <v>44</v>
      </c>
      <c r="AY966" s="9" t="s">
        <v>84</v>
      </c>
      <c r="BE966" s="106">
        <f>IF(N966="základní",J966,0)</f>
        <v>0</v>
      </c>
      <c r="BF966" s="106">
        <f>IF(N966="snížená",J966,0)</f>
        <v>0</v>
      </c>
      <c r="BG966" s="106">
        <f>IF(N966="zákl. přenesená",J966,0)</f>
        <v>0</v>
      </c>
      <c r="BH966" s="106">
        <f>IF(N966="sníž. přenesená",J966,0)</f>
        <v>0</v>
      </c>
      <c r="BI966" s="106">
        <f>IF(N966="nulová",J966,0)</f>
        <v>0</v>
      </c>
      <c r="BJ966" s="9" t="s">
        <v>42</v>
      </c>
      <c r="BK966" s="106">
        <f>ROUND(I966*H966,2)</f>
        <v>0</v>
      </c>
      <c r="BL966" s="9" t="s">
        <v>168</v>
      </c>
      <c r="BM966" s="105" t="s">
        <v>1111</v>
      </c>
    </row>
    <row r="967" spans="2:65" s="1" customFormat="1" ht="19.5" x14ac:dyDescent="0.2">
      <c r="B967" s="18"/>
      <c r="D967" s="107" t="s">
        <v>93</v>
      </c>
      <c r="F967" s="108" t="s">
        <v>1110</v>
      </c>
      <c r="I967" s="38"/>
      <c r="L967" s="18"/>
      <c r="M967" s="109"/>
      <c r="N967" s="26"/>
      <c r="O967" s="26"/>
      <c r="P967" s="26"/>
      <c r="Q967" s="26"/>
      <c r="R967" s="26"/>
      <c r="S967" s="26"/>
      <c r="T967" s="27"/>
      <c r="AT967" s="9" t="s">
        <v>93</v>
      </c>
      <c r="AU967" s="9" t="s">
        <v>44</v>
      </c>
    </row>
    <row r="968" spans="2:65" s="1" customFormat="1" ht="292.5" x14ac:dyDescent="0.2">
      <c r="B968" s="18"/>
      <c r="D968" s="107" t="s">
        <v>223</v>
      </c>
      <c r="F968" s="128" t="s">
        <v>790</v>
      </c>
      <c r="I968" s="38"/>
      <c r="L968" s="18"/>
      <c r="M968" s="109"/>
      <c r="N968" s="26"/>
      <c r="O968" s="26"/>
      <c r="P968" s="26"/>
      <c r="Q968" s="26"/>
      <c r="R968" s="26"/>
      <c r="S968" s="26"/>
      <c r="T968" s="27"/>
      <c r="AT968" s="9" t="s">
        <v>223</v>
      </c>
      <c r="AU968" s="9" t="s">
        <v>44</v>
      </c>
    </row>
    <row r="969" spans="2:65" s="7" customFormat="1" x14ac:dyDescent="0.2">
      <c r="B969" s="110"/>
      <c r="D969" s="107" t="s">
        <v>95</v>
      </c>
      <c r="E969" s="111" t="s">
        <v>0</v>
      </c>
      <c r="F969" s="112" t="s">
        <v>1112</v>
      </c>
      <c r="H969" s="113">
        <v>1</v>
      </c>
      <c r="I969" s="114"/>
      <c r="L969" s="110"/>
      <c r="M969" s="115"/>
      <c r="N969" s="116"/>
      <c r="O969" s="116"/>
      <c r="P969" s="116"/>
      <c r="Q969" s="116"/>
      <c r="R969" s="116"/>
      <c r="S969" s="116"/>
      <c r="T969" s="117"/>
      <c r="AT969" s="111" t="s">
        <v>95</v>
      </c>
      <c r="AU969" s="111" t="s">
        <v>44</v>
      </c>
      <c r="AV969" s="7" t="s">
        <v>44</v>
      </c>
      <c r="AW969" s="7" t="s">
        <v>20</v>
      </c>
      <c r="AX969" s="7" t="s">
        <v>41</v>
      </c>
      <c r="AY969" s="111" t="s">
        <v>84</v>
      </c>
    </row>
    <row r="970" spans="2:65" s="1" customFormat="1" ht="36" customHeight="1" x14ac:dyDescent="0.2">
      <c r="B970" s="93"/>
      <c r="C970" s="94" t="s">
        <v>1113</v>
      </c>
      <c r="D970" s="94" t="s">
        <v>86</v>
      </c>
      <c r="E970" s="95" t="s">
        <v>1007</v>
      </c>
      <c r="F970" s="96" t="s">
        <v>1114</v>
      </c>
      <c r="G970" s="97" t="s">
        <v>163</v>
      </c>
      <c r="H970" s="98">
        <v>1</v>
      </c>
      <c r="I970" s="99"/>
      <c r="J970" s="100">
        <f>ROUND(I970*H970,2)</f>
        <v>0</v>
      </c>
      <c r="K970" s="96" t="s">
        <v>0</v>
      </c>
      <c r="L970" s="18"/>
      <c r="M970" s="101" t="s">
        <v>0</v>
      </c>
      <c r="N970" s="102" t="s">
        <v>28</v>
      </c>
      <c r="O970" s="26"/>
      <c r="P970" s="103">
        <f>O970*H970</f>
        <v>0</v>
      </c>
      <c r="Q970" s="103">
        <v>0</v>
      </c>
      <c r="R970" s="103">
        <f>Q970*H970</f>
        <v>0</v>
      </c>
      <c r="S970" s="103">
        <v>0</v>
      </c>
      <c r="T970" s="104">
        <f>S970*H970</f>
        <v>0</v>
      </c>
      <c r="AR970" s="105" t="s">
        <v>168</v>
      </c>
      <c r="AT970" s="105" t="s">
        <v>86</v>
      </c>
      <c r="AU970" s="105" t="s">
        <v>44</v>
      </c>
      <c r="AY970" s="9" t="s">
        <v>84</v>
      </c>
      <c r="BE970" s="106">
        <f>IF(N970="základní",J970,0)</f>
        <v>0</v>
      </c>
      <c r="BF970" s="106">
        <f>IF(N970="snížená",J970,0)</f>
        <v>0</v>
      </c>
      <c r="BG970" s="106">
        <f>IF(N970="zákl. přenesená",J970,0)</f>
        <v>0</v>
      </c>
      <c r="BH970" s="106">
        <f>IF(N970="sníž. přenesená",J970,0)</f>
        <v>0</v>
      </c>
      <c r="BI970" s="106">
        <f>IF(N970="nulová",J970,0)</f>
        <v>0</v>
      </c>
      <c r="BJ970" s="9" t="s">
        <v>42</v>
      </c>
      <c r="BK970" s="106">
        <f>ROUND(I970*H970,2)</f>
        <v>0</v>
      </c>
      <c r="BL970" s="9" t="s">
        <v>168</v>
      </c>
      <c r="BM970" s="105" t="s">
        <v>1115</v>
      </c>
    </row>
    <row r="971" spans="2:65" s="1" customFormat="1" ht="19.5" x14ac:dyDescent="0.2">
      <c r="B971" s="18"/>
      <c r="D971" s="107" t="s">
        <v>93</v>
      </c>
      <c r="F971" s="108" t="s">
        <v>1114</v>
      </c>
      <c r="I971" s="38"/>
      <c r="L971" s="18"/>
      <c r="M971" s="109"/>
      <c r="N971" s="26"/>
      <c r="O971" s="26"/>
      <c r="P971" s="26"/>
      <c r="Q971" s="26"/>
      <c r="R971" s="26"/>
      <c r="S971" s="26"/>
      <c r="T971" s="27"/>
      <c r="AT971" s="9" t="s">
        <v>93</v>
      </c>
      <c r="AU971" s="9" t="s">
        <v>44</v>
      </c>
    </row>
    <row r="972" spans="2:65" s="1" customFormat="1" ht="292.5" x14ac:dyDescent="0.2">
      <c r="B972" s="18"/>
      <c r="D972" s="107" t="s">
        <v>223</v>
      </c>
      <c r="F972" s="128" t="s">
        <v>790</v>
      </c>
      <c r="I972" s="38"/>
      <c r="L972" s="18"/>
      <c r="M972" s="109"/>
      <c r="N972" s="26"/>
      <c r="O972" s="26"/>
      <c r="P972" s="26"/>
      <c r="Q972" s="26"/>
      <c r="R972" s="26"/>
      <c r="S972" s="26"/>
      <c r="T972" s="27"/>
      <c r="AT972" s="9" t="s">
        <v>223</v>
      </c>
      <c r="AU972" s="9" t="s">
        <v>44</v>
      </c>
    </row>
    <row r="973" spans="2:65" s="7" customFormat="1" x14ac:dyDescent="0.2">
      <c r="B973" s="110"/>
      <c r="D973" s="107" t="s">
        <v>95</v>
      </c>
      <c r="E973" s="111" t="s">
        <v>0</v>
      </c>
      <c r="F973" s="112" t="s">
        <v>1116</v>
      </c>
      <c r="H973" s="113">
        <v>1</v>
      </c>
      <c r="I973" s="114"/>
      <c r="L973" s="110"/>
      <c r="M973" s="115"/>
      <c r="N973" s="116"/>
      <c r="O973" s="116"/>
      <c r="P973" s="116"/>
      <c r="Q973" s="116"/>
      <c r="R973" s="116"/>
      <c r="S973" s="116"/>
      <c r="T973" s="117"/>
      <c r="AT973" s="111" t="s">
        <v>95</v>
      </c>
      <c r="AU973" s="111" t="s">
        <v>44</v>
      </c>
      <c r="AV973" s="7" t="s">
        <v>44</v>
      </c>
      <c r="AW973" s="7" t="s">
        <v>20</v>
      </c>
      <c r="AX973" s="7" t="s">
        <v>41</v>
      </c>
      <c r="AY973" s="111" t="s">
        <v>84</v>
      </c>
    </row>
    <row r="974" spans="2:65" s="1" customFormat="1" ht="36" customHeight="1" x14ac:dyDescent="0.2">
      <c r="B974" s="93"/>
      <c r="C974" s="94" t="s">
        <v>1117</v>
      </c>
      <c r="D974" s="94" t="s">
        <v>86</v>
      </c>
      <c r="E974" s="95" t="s">
        <v>1011</v>
      </c>
      <c r="F974" s="96" t="s">
        <v>1118</v>
      </c>
      <c r="G974" s="97" t="s">
        <v>163</v>
      </c>
      <c r="H974" s="98">
        <v>1</v>
      </c>
      <c r="I974" s="99"/>
      <c r="J974" s="100">
        <f>ROUND(I974*H974,2)</f>
        <v>0</v>
      </c>
      <c r="K974" s="96" t="s">
        <v>0</v>
      </c>
      <c r="L974" s="18"/>
      <c r="M974" s="101" t="s">
        <v>0</v>
      </c>
      <c r="N974" s="102" t="s">
        <v>28</v>
      </c>
      <c r="O974" s="26"/>
      <c r="P974" s="103">
        <f>O974*H974</f>
        <v>0</v>
      </c>
      <c r="Q974" s="103">
        <v>0</v>
      </c>
      <c r="R974" s="103">
        <f>Q974*H974</f>
        <v>0</v>
      </c>
      <c r="S974" s="103">
        <v>0</v>
      </c>
      <c r="T974" s="104">
        <f>S974*H974</f>
        <v>0</v>
      </c>
      <c r="AR974" s="105" t="s">
        <v>168</v>
      </c>
      <c r="AT974" s="105" t="s">
        <v>86</v>
      </c>
      <c r="AU974" s="105" t="s">
        <v>44</v>
      </c>
      <c r="AY974" s="9" t="s">
        <v>84</v>
      </c>
      <c r="BE974" s="106">
        <f>IF(N974="základní",J974,0)</f>
        <v>0</v>
      </c>
      <c r="BF974" s="106">
        <f>IF(N974="snížená",J974,0)</f>
        <v>0</v>
      </c>
      <c r="BG974" s="106">
        <f>IF(N974="zákl. přenesená",J974,0)</f>
        <v>0</v>
      </c>
      <c r="BH974" s="106">
        <f>IF(N974="sníž. přenesená",J974,0)</f>
        <v>0</v>
      </c>
      <c r="BI974" s="106">
        <f>IF(N974="nulová",J974,0)</f>
        <v>0</v>
      </c>
      <c r="BJ974" s="9" t="s">
        <v>42</v>
      </c>
      <c r="BK974" s="106">
        <f>ROUND(I974*H974,2)</f>
        <v>0</v>
      </c>
      <c r="BL974" s="9" t="s">
        <v>168</v>
      </c>
      <c r="BM974" s="105" t="s">
        <v>1119</v>
      </c>
    </row>
    <row r="975" spans="2:65" s="1" customFormat="1" ht="19.5" x14ac:dyDescent="0.2">
      <c r="B975" s="18"/>
      <c r="D975" s="107" t="s">
        <v>93</v>
      </c>
      <c r="F975" s="108" t="s">
        <v>1118</v>
      </c>
      <c r="I975" s="38"/>
      <c r="L975" s="18"/>
      <c r="M975" s="109"/>
      <c r="N975" s="26"/>
      <c r="O975" s="26"/>
      <c r="P975" s="26"/>
      <c r="Q975" s="26"/>
      <c r="R975" s="26"/>
      <c r="S975" s="26"/>
      <c r="T975" s="27"/>
      <c r="AT975" s="9" t="s">
        <v>93</v>
      </c>
      <c r="AU975" s="9" t="s">
        <v>44</v>
      </c>
    </row>
    <row r="976" spans="2:65" s="1" customFormat="1" ht="292.5" x14ac:dyDescent="0.2">
      <c r="B976" s="18"/>
      <c r="D976" s="107" t="s">
        <v>223</v>
      </c>
      <c r="F976" s="128" t="s">
        <v>790</v>
      </c>
      <c r="I976" s="38"/>
      <c r="L976" s="18"/>
      <c r="M976" s="109"/>
      <c r="N976" s="26"/>
      <c r="O976" s="26"/>
      <c r="P976" s="26"/>
      <c r="Q976" s="26"/>
      <c r="R976" s="26"/>
      <c r="S976" s="26"/>
      <c r="T976" s="27"/>
      <c r="AT976" s="9" t="s">
        <v>223</v>
      </c>
      <c r="AU976" s="9" t="s">
        <v>44</v>
      </c>
    </row>
    <row r="977" spans="2:65" s="7" customFormat="1" x14ac:dyDescent="0.2">
      <c r="B977" s="110"/>
      <c r="D977" s="107" t="s">
        <v>95</v>
      </c>
      <c r="E977" s="111" t="s">
        <v>0</v>
      </c>
      <c r="F977" s="112" t="s">
        <v>1120</v>
      </c>
      <c r="H977" s="113">
        <v>1</v>
      </c>
      <c r="I977" s="114"/>
      <c r="L977" s="110"/>
      <c r="M977" s="115"/>
      <c r="N977" s="116"/>
      <c r="O977" s="116"/>
      <c r="P977" s="116"/>
      <c r="Q977" s="116"/>
      <c r="R977" s="116"/>
      <c r="S977" s="116"/>
      <c r="T977" s="117"/>
      <c r="AT977" s="111" t="s">
        <v>95</v>
      </c>
      <c r="AU977" s="111" t="s">
        <v>44</v>
      </c>
      <c r="AV977" s="7" t="s">
        <v>44</v>
      </c>
      <c r="AW977" s="7" t="s">
        <v>20</v>
      </c>
      <c r="AX977" s="7" t="s">
        <v>41</v>
      </c>
      <c r="AY977" s="111" t="s">
        <v>84</v>
      </c>
    </row>
    <row r="978" spans="2:65" s="1" customFormat="1" ht="36" customHeight="1" x14ac:dyDescent="0.2">
      <c r="B978" s="93"/>
      <c r="C978" s="94" t="s">
        <v>1121</v>
      </c>
      <c r="D978" s="94" t="s">
        <v>86</v>
      </c>
      <c r="E978" s="95" t="s">
        <v>1015</v>
      </c>
      <c r="F978" s="96" t="s">
        <v>1122</v>
      </c>
      <c r="G978" s="97" t="s">
        <v>163</v>
      </c>
      <c r="H978" s="98">
        <v>1</v>
      </c>
      <c r="I978" s="99"/>
      <c r="J978" s="100">
        <f>ROUND(I978*H978,2)</f>
        <v>0</v>
      </c>
      <c r="K978" s="96" t="s">
        <v>0</v>
      </c>
      <c r="L978" s="18"/>
      <c r="M978" s="101" t="s">
        <v>0</v>
      </c>
      <c r="N978" s="102" t="s">
        <v>28</v>
      </c>
      <c r="O978" s="26"/>
      <c r="P978" s="103">
        <f>O978*H978</f>
        <v>0</v>
      </c>
      <c r="Q978" s="103">
        <v>0</v>
      </c>
      <c r="R978" s="103">
        <f>Q978*H978</f>
        <v>0</v>
      </c>
      <c r="S978" s="103">
        <v>0</v>
      </c>
      <c r="T978" s="104">
        <f>S978*H978</f>
        <v>0</v>
      </c>
      <c r="AR978" s="105" t="s">
        <v>168</v>
      </c>
      <c r="AT978" s="105" t="s">
        <v>86</v>
      </c>
      <c r="AU978" s="105" t="s">
        <v>44</v>
      </c>
      <c r="AY978" s="9" t="s">
        <v>84</v>
      </c>
      <c r="BE978" s="106">
        <f>IF(N978="základní",J978,0)</f>
        <v>0</v>
      </c>
      <c r="BF978" s="106">
        <f>IF(N978="snížená",J978,0)</f>
        <v>0</v>
      </c>
      <c r="BG978" s="106">
        <f>IF(N978="zákl. přenesená",J978,0)</f>
        <v>0</v>
      </c>
      <c r="BH978" s="106">
        <f>IF(N978="sníž. přenesená",J978,0)</f>
        <v>0</v>
      </c>
      <c r="BI978" s="106">
        <f>IF(N978="nulová",J978,0)</f>
        <v>0</v>
      </c>
      <c r="BJ978" s="9" t="s">
        <v>42</v>
      </c>
      <c r="BK978" s="106">
        <f>ROUND(I978*H978,2)</f>
        <v>0</v>
      </c>
      <c r="BL978" s="9" t="s">
        <v>168</v>
      </c>
      <c r="BM978" s="105" t="s">
        <v>1123</v>
      </c>
    </row>
    <row r="979" spans="2:65" s="1" customFormat="1" ht="19.5" x14ac:dyDescent="0.2">
      <c r="B979" s="18"/>
      <c r="D979" s="107" t="s">
        <v>93</v>
      </c>
      <c r="F979" s="108" t="s">
        <v>1122</v>
      </c>
      <c r="I979" s="38"/>
      <c r="L979" s="18"/>
      <c r="M979" s="109"/>
      <c r="N979" s="26"/>
      <c r="O979" s="26"/>
      <c r="P979" s="26"/>
      <c r="Q979" s="26"/>
      <c r="R979" s="26"/>
      <c r="S979" s="26"/>
      <c r="T979" s="27"/>
      <c r="AT979" s="9" t="s">
        <v>93</v>
      </c>
      <c r="AU979" s="9" t="s">
        <v>44</v>
      </c>
    </row>
    <row r="980" spans="2:65" s="1" customFormat="1" ht="292.5" x14ac:dyDescent="0.2">
      <c r="B980" s="18"/>
      <c r="D980" s="107" t="s">
        <v>223</v>
      </c>
      <c r="F980" s="128" t="s">
        <v>790</v>
      </c>
      <c r="I980" s="38"/>
      <c r="L980" s="18"/>
      <c r="M980" s="109"/>
      <c r="N980" s="26"/>
      <c r="O980" s="26"/>
      <c r="P980" s="26"/>
      <c r="Q980" s="26"/>
      <c r="R980" s="26"/>
      <c r="S980" s="26"/>
      <c r="T980" s="27"/>
      <c r="AT980" s="9" t="s">
        <v>223</v>
      </c>
      <c r="AU980" s="9" t="s">
        <v>44</v>
      </c>
    </row>
    <row r="981" spans="2:65" s="7" customFormat="1" x14ac:dyDescent="0.2">
      <c r="B981" s="110"/>
      <c r="D981" s="107" t="s">
        <v>95</v>
      </c>
      <c r="E981" s="111" t="s">
        <v>0</v>
      </c>
      <c r="F981" s="112" t="s">
        <v>1124</v>
      </c>
      <c r="H981" s="113">
        <v>1</v>
      </c>
      <c r="I981" s="114"/>
      <c r="L981" s="110"/>
      <c r="M981" s="115"/>
      <c r="N981" s="116"/>
      <c r="O981" s="116"/>
      <c r="P981" s="116"/>
      <c r="Q981" s="116"/>
      <c r="R981" s="116"/>
      <c r="S981" s="116"/>
      <c r="T981" s="117"/>
      <c r="AT981" s="111" t="s">
        <v>95</v>
      </c>
      <c r="AU981" s="111" t="s">
        <v>44</v>
      </c>
      <c r="AV981" s="7" t="s">
        <v>44</v>
      </c>
      <c r="AW981" s="7" t="s">
        <v>20</v>
      </c>
      <c r="AX981" s="7" t="s">
        <v>41</v>
      </c>
      <c r="AY981" s="111" t="s">
        <v>84</v>
      </c>
    </row>
    <row r="982" spans="2:65" s="1" customFormat="1" ht="36" customHeight="1" x14ac:dyDescent="0.2">
      <c r="B982" s="93"/>
      <c r="C982" s="94" t="s">
        <v>1125</v>
      </c>
      <c r="D982" s="94" t="s">
        <v>86</v>
      </c>
      <c r="E982" s="95" t="s">
        <v>1018</v>
      </c>
      <c r="F982" s="96" t="s">
        <v>1126</v>
      </c>
      <c r="G982" s="97" t="s">
        <v>163</v>
      </c>
      <c r="H982" s="98">
        <v>1</v>
      </c>
      <c r="I982" s="99"/>
      <c r="J982" s="100">
        <f>ROUND(I982*H982,2)</f>
        <v>0</v>
      </c>
      <c r="K982" s="96" t="s">
        <v>0</v>
      </c>
      <c r="L982" s="18"/>
      <c r="M982" s="101" t="s">
        <v>0</v>
      </c>
      <c r="N982" s="102" t="s">
        <v>28</v>
      </c>
      <c r="O982" s="26"/>
      <c r="P982" s="103">
        <f>O982*H982</f>
        <v>0</v>
      </c>
      <c r="Q982" s="103">
        <v>0</v>
      </c>
      <c r="R982" s="103">
        <f>Q982*H982</f>
        <v>0</v>
      </c>
      <c r="S982" s="103">
        <v>0</v>
      </c>
      <c r="T982" s="104">
        <f>S982*H982</f>
        <v>0</v>
      </c>
      <c r="AR982" s="105" t="s">
        <v>168</v>
      </c>
      <c r="AT982" s="105" t="s">
        <v>86</v>
      </c>
      <c r="AU982" s="105" t="s">
        <v>44</v>
      </c>
      <c r="AY982" s="9" t="s">
        <v>84</v>
      </c>
      <c r="BE982" s="106">
        <f>IF(N982="základní",J982,0)</f>
        <v>0</v>
      </c>
      <c r="BF982" s="106">
        <f>IF(N982="snížená",J982,0)</f>
        <v>0</v>
      </c>
      <c r="BG982" s="106">
        <f>IF(N982="zákl. přenesená",J982,0)</f>
        <v>0</v>
      </c>
      <c r="BH982" s="106">
        <f>IF(N982="sníž. přenesená",J982,0)</f>
        <v>0</v>
      </c>
      <c r="BI982" s="106">
        <f>IF(N982="nulová",J982,0)</f>
        <v>0</v>
      </c>
      <c r="BJ982" s="9" t="s">
        <v>42</v>
      </c>
      <c r="BK982" s="106">
        <f>ROUND(I982*H982,2)</f>
        <v>0</v>
      </c>
      <c r="BL982" s="9" t="s">
        <v>168</v>
      </c>
      <c r="BM982" s="105" t="s">
        <v>1127</v>
      </c>
    </row>
    <row r="983" spans="2:65" s="1" customFormat="1" ht="19.5" x14ac:dyDescent="0.2">
      <c r="B983" s="18"/>
      <c r="D983" s="107" t="s">
        <v>93</v>
      </c>
      <c r="F983" s="108" t="s">
        <v>1126</v>
      </c>
      <c r="I983" s="38"/>
      <c r="L983" s="18"/>
      <c r="M983" s="109"/>
      <c r="N983" s="26"/>
      <c r="O983" s="26"/>
      <c r="P983" s="26"/>
      <c r="Q983" s="26"/>
      <c r="R983" s="26"/>
      <c r="S983" s="26"/>
      <c r="T983" s="27"/>
      <c r="AT983" s="9" t="s">
        <v>93</v>
      </c>
      <c r="AU983" s="9" t="s">
        <v>44</v>
      </c>
    </row>
    <row r="984" spans="2:65" s="1" customFormat="1" ht="292.5" x14ac:dyDescent="0.2">
      <c r="B984" s="18"/>
      <c r="D984" s="107" t="s">
        <v>223</v>
      </c>
      <c r="F984" s="128" t="s">
        <v>790</v>
      </c>
      <c r="I984" s="38"/>
      <c r="L984" s="18"/>
      <c r="M984" s="109"/>
      <c r="N984" s="26"/>
      <c r="O984" s="26"/>
      <c r="P984" s="26"/>
      <c r="Q984" s="26"/>
      <c r="R984" s="26"/>
      <c r="S984" s="26"/>
      <c r="T984" s="27"/>
      <c r="AT984" s="9" t="s">
        <v>223</v>
      </c>
      <c r="AU984" s="9" t="s">
        <v>44</v>
      </c>
    </row>
    <row r="985" spans="2:65" s="7" customFormat="1" x14ac:dyDescent="0.2">
      <c r="B985" s="110"/>
      <c r="D985" s="107" t="s">
        <v>95</v>
      </c>
      <c r="E985" s="111" t="s">
        <v>0</v>
      </c>
      <c r="F985" s="112" t="s">
        <v>1128</v>
      </c>
      <c r="H985" s="113">
        <v>1</v>
      </c>
      <c r="I985" s="114"/>
      <c r="L985" s="110"/>
      <c r="M985" s="115"/>
      <c r="N985" s="116"/>
      <c r="O985" s="116"/>
      <c r="P985" s="116"/>
      <c r="Q985" s="116"/>
      <c r="R985" s="116"/>
      <c r="S985" s="116"/>
      <c r="T985" s="117"/>
      <c r="AT985" s="111" t="s">
        <v>95</v>
      </c>
      <c r="AU985" s="111" t="s">
        <v>44</v>
      </c>
      <c r="AV985" s="7" t="s">
        <v>44</v>
      </c>
      <c r="AW985" s="7" t="s">
        <v>20</v>
      </c>
      <c r="AX985" s="7" t="s">
        <v>41</v>
      </c>
      <c r="AY985" s="111" t="s">
        <v>84</v>
      </c>
    </row>
    <row r="986" spans="2:65" s="1" customFormat="1" ht="36" customHeight="1" x14ac:dyDescent="0.2">
      <c r="B986" s="93"/>
      <c r="C986" s="94" t="s">
        <v>1129</v>
      </c>
      <c r="D986" s="94" t="s">
        <v>86</v>
      </c>
      <c r="E986" s="95" t="s">
        <v>1021</v>
      </c>
      <c r="F986" s="96" t="s">
        <v>1130</v>
      </c>
      <c r="G986" s="97" t="s">
        <v>163</v>
      </c>
      <c r="H986" s="98">
        <v>1</v>
      </c>
      <c r="I986" s="99"/>
      <c r="J986" s="100">
        <f>ROUND(I986*H986,2)</f>
        <v>0</v>
      </c>
      <c r="K986" s="96" t="s">
        <v>0</v>
      </c>
      <c r="L986" s="18"/>
      <c r="M986" s="101" t="s">
        <v>0</v>
      </c>
      <c r="N986" s="102" t="s">
        <v>28</v>
      </c>
      <c r="O986" s="26"/>
      <c r="P986" s="103">
        <f>O986*H986</f>
        <v>0</v>
      </c>
      <c r="Q986" s="103">
        <v>0</v>
      </c>
      <c r="R986" s="103">
        <f>Q986*H986</f>
        <v>0</v>
      </c>
      <c r="S986" s="103">
        <v>0</v>
      </c>
      <c r="T986" s="104">
        <f>S986*H986</f>
        <v>0</v>
      </c>
      <c r="AR986" s="105" t="s">
        <v>168</v>
      </c>
      <c r="AT986" s="105" t="s">
        <v>86</v>
      </c>
      <c r="AU986" s="105" t="s">
        <v>44</v>
      </c>
      <c r="AY986" s="9" t="s">
        <v>84</v>
      </c>
      <c r="BE986" s="106">
        <f>IF(N986="základní",J986,0)</f>
        <v>0</v>
      </c>
      <c r="BF986" s="106">
        <f>IF(N986="snížená",J986,0)</f>
        <v>0</v>
      </c>
      <c r="BG986" s="106">
        <f>IF(N986="zákl. přenesená",J986,0)</f>
        <v>0</v>
      </c>
      <c r="BH986" s="106">
        <f>IF(N986="sníž. přenesená",J986,0)</f>
        <v>0</v>
      </c>
      <c r="BI986" s="106">
        <f>IF(N986="nulová",J986,0)</f>
        <v>0</v>
      </c>
      <c r="BJ986" s="9" t="s">
        <v>42</v>
      </c>
      <c r="BK986" s="106">
        <f>ROUND(I986*H986,2)</f>
        <v>0</v>
      </c>
      <c r="BL986" s="9" t="s">
        <v>168</v>
      </c>
      <c r="BM986" s="105" t="s">
        <v>1131</v>
      </c>
    </row>
    <row r="987" spans="2:65" s="1" customFormat="1" ht="19.5" x14ac:dyDescent="0.2">
      <c r="B987" s="18"/>
      <c r="D987" s="107" t="s">
        <v>93</v>
      </c>
      <c r="F987" s="108" t="s">
        <v>1130</v>
      </c>
      <c r="I987" s="38"/>
      <c r="L987" s="18"/>
      <c r="M987" s="109"/>
      <c r="N987" s="26"/>
      <c r="O987" s="26"/>
      <c r="P987" s="26"/>
      <c r="Q987" s="26"/>
      <c r="R987" s="26"/>
      <c r="S987" s="26"/>
      <c r="T987" s="27"/>
      <c r="AT987" s="9" t="s">
        <v>93</v>
      </c>
      <c r="AU987" s="9" t="s">
        <v>44</v>
      </c>
    </row>
    <row r="988" spans="2:65" s="1" customFormat="1" ht="292.5" x14ac:dyDescent="0.2">
      <c r="B988" s="18"/>
      <c r="D988" s="107" t="s">
        <v>223</v>
      </c>
      <c r="F988" s="128" t="s">
        <v>790</v>
      </c>
      <c r="I988" s="38"/>
      <c r="L988" s="18"/>
      <c r="M988" s="109"/>
      <c r="N988" s="26"/>
      <c r="O988" s="26"/>
      <c r="P988" s="26"/>
      <c r="Q988" s="26"/>
      <c r="R988" s="26"/>
      <c r="S988" s="26"/>
      <c r="T988" s="27"/>
      <c r="AT988" s="9" t="s">
        <v>223</v>
      </c>
      <c r="AU988" s="9" t="s">
        <v>44</v>
      </c>
    </row>
    <row r="989" spans="2:65" s="7" customFormat="1" x14ac:dyDescent="0.2">
      <c r="B989" s="110"/>
      <c r="D989" s="107" t="s">
        <v>95</v>
      </c>
      <c r="E989" s="111" t="s">
        <v>0</v>
      </c>
      <c r="F989" s="112" t="s">
        <v>1132</v>
      </c>
      <c r="H989" s="113">
        <v>1</v>
      </c>
      <c r="I989" s="114"/>
      <c r="L989" s="110"/>
      <c r="M989" s="115"/>
      <c r="N989" s="116"/>
      <c r="O989" s="116"/>
      <c r="P989" s="116"/>
      <c r="Q989" s="116"/>
      <c r="R989" s="116"/>
      <c r="S989" s="116"/>
      <c r="T989" s="117"/>
      <c r="AT989" s="111" t="s">
        <v>95</v>
      </c>
      <c r="AU989" s="111" t="s">
        <v>44</v>
      </c>
      <c r="AV989" s="7" t="s">
        <v>44</v>
      </c>
      <c r="AW989" s="7" t="s">
        <v>20</v>
      </c>
      <c r="AX989" s="7" t="s">
        <v>41</v>
      </c>
      <c r="AY989" s="111" t="s">
        <v>84</v>
      </c>
    </row>
    <row r="990" spans="2:65" s="1" customFormat="1" ht="36" customHeight="1" x14ac:dyDescent="0.2">
      <c r="B990" s="93"/>
      <c r="C990" s="94" t="s">
        <v>1133</v>
      </c>
      <c r="D990" s="94" t="s">
        <v>86</v>
      </c>
      <c r="E990" s="95" t="s">
        <v>1024</v>
      </c>
      <c r="F990" s="96" t="s">
        <v>1134</v>
      </c>
      <c r="G990" s="97" t="s">
        <v>163</v>
      </c>
      <c r="H990" s="98">
        <v>1</v>
      </c>
      <c r="I990" s="99"/>
      <c r="J990" s="100">
        <f>ROUND(I990*H990,2)</f>
        <v>0</v>
      </c>
      <c r="K990" s="96" t="s">
        <v>0</v>
      </c>
      <c r="L990" s="18"/>
      <c r="M990" s="101" t="s">
        <v>0</v>
      </c>
      <c r="N990" s="102" t="s">
        <v>28</v>
      </c>
      <c r="O990" s="26"/>
      <c r="P990" s="103">
        <f>O990*H990</f>
        <v>0</v>
      </c>
      <c r="Q990" s="103">
        <v>0</v>
      </c>
      <c r="R990" s="103">
        <f>Q990*H990</f>
        <v>0</v>
      </c>
      <c r="S990" s="103">
        <v>0</v>
      </c>
      <c r="T990" s="104">
        <f>S990*H990</f>
        <v>0</v>
      </c>
      <c r="AR990" s="105" t="s">
        <v>168</v>
      </c>
      <c r="AT990" s="105" t="s">
        <v>86</v>
      </c>
      <c r="AU990" s="105" t="s">
        <v>44</v>
      </c>
      <c r="AY990" s="9" t="s">
        <v>84</v>
      </c>
      <c r="BE990" s="106">
        <f>IF(N990="základní",J990,0)</f>
        <v>0</v>
      </c>
      <c r="BF990" s="106">
        <f>IF(N990="snížená",J990,0)</f>
        <v>0</v>
      </c>
      <c r="BG990" s="106">
        <f>IF(N990="zákl. přenesená",J990,0)</f>
        <v>0</v>
      </c>
      <c r="BH990" s="106">
        <f>IF(N990="sníž. přenesená",J990,0)</f>
        <v>0</v>
      </c>
      <c r="BI990" s="106">
        <f>IF(N990="nulová",J990,0)</f>
        <v>0</v>
      </c>
      <c r="BJ990" s="9" t="s">
        <v>42</v>
      </c>
      <c r="BK990" s="106">
        <f>ROUND(I990*H990,2)</f>
        <v>0</v>
      </c>
      <c r="BL990" s="9" t="s">
        <v>168</v>
      </c>
      <c r="BM990" s="105" t="s">
        <v>1135</v>
      </c>
    </row>
    <row r="991" spans="2:65" s="1" customFormat="1" ht="19.5" x14ac:dyDescent="0.2">
      <c r="B991" s="18"/>
      <c r="D991" s="107" t="s">
        <v>93</v>
      </c>
      <c r="F991" s="108" t="s">
        <v>1134</v>
      </c>
      <c r="I991" s="38"/>
      <c r="L991" s="18"/>
      <c r="M991" s="109"/>
      <c r="N991" s="26"/>
      <c r="O991" s="26"/>
      <c r="P991" s="26"/>
      <c r="Q991" s="26"/>
      <c r="R991" s="26"/>
      <c r="S991" s="26"/>
      <c r="T991" s="27"/>
      <c r="AT991" s="9" t="s">
        <v>93</v>
      </c>
      <c r="AU991" s="9" t="s">
        <v>44</v>
      </c>
    </row>
    <row r="992" spans="2:65" s="1" customFormat="1" ht="292.5" x14ac:dyDescent="0.2">
      <c r="B992" s="18"/>
      <c r="D992" s="107" t="s">
        <v>223</v>
      </c>
      <c r="F992" s="128" t="s">
        <v>790</v>
      </c>
      <c r="I992" s="38"/>
      <c r="L992" s="18"/>
      <c r="M992" s="109"/>
      <c r="N992" s="26"/>
      <c r="O992" s="26"/>
      <c r="P992" s="26"/>
      <c r="Q992" s="26"/>
      <c r="R992" s="26"/>
      <c r="S992" s="26"/>
      <c r="T992" s="27"/>
      <c r="AT992" s="9" t="s">
        <v>223</v>
      </c>
      <c r="AU992" s="9" t="s">
        <v>44</v>
      </c>
    </row>
    <row r="993" spans="2:65" s="7" customFormat="1" x14ac:dyDescent="0.2">
      <c r="B993" s="110"/>
      <c r="D993" s="107" t="s">
        <v>95</v>
      </c>
      <c r="E993" s="111" t="s">
        <v>0</v>
      </c>
      <c r="F993" s="112" t="s">
        <v>1136</v>
      </c>
      <c r="H993" s="113">
        <v>1</v>
      </c>
      <c r="I993" s="114"/>
      <c r="L993" s="110"/>
      <c r="M993" s="115"/>
      <c r="N993" s="116"/>
      <c r="O993" s="116"/>
      <c r="P993" s="116"/>
      <c r="Q993" s="116"/>
      <c r="R993" s="116"/>
      <c r="S993" s="116"/>
      <c r="T993" s="117"/>
      <c r="AT993" s="111" t="s">
        <v>95</v>
      </c>
      <c r="AU993" s="111" t="s">
        <v>44</v>
      </c>
      <c r="AV993" s="7" t="s">
        <v>44</v>
      </c>
      <c r="AW993" s="7" t="s">
        <v>20</v>
      </c>
      <c r="AX993" s="7" t="s">
        <v>41</v>
      </c>
      <c r="AY993" s="111" t="s">
        <v>84</v>
      </c>
    </row>
    <row r="994" spans="2:65" s="1" customFormat="1" ht="36" customHeight="1" x14ac:dyDescent="0.2">
      <c r="B994" s="93"/>
      <c r="C994" s="94" t="s">
        <v>1137</v>
      </c>
      <c r="D994" s="94" t="s">
        <v>86</v>
      </c>
      <c r="E994" s="95" t="s">
        <v>1027</v>
      </c>
      <c r="F994" s="96" t="s">
        <v>1138</v>
      </c>
      <c r="G994" s="97" t="s">
        <v>163</v>
      </c>
      <c r="H994" s="98">
        <v>1</v>
      </c>
      <c r="I994" s="99"/>
      <c r="J994" s="100">
        <f>ROUND(I994*H994,2)</f>
        <v>0</v>
      </c>
      <c r="K994" s="96" t="s">
        <v>0</v>
      </c>
      <c r="L994" s="18"/>
      <c r="M994" s="101" t="s">
        <v>0</v>
      </c>
      <c r="N994" s="102" t="s">
        <v>28</v>
      </c>
      <c r="O994" s="26"/>
      <c r="P994" s="103">
        <f>O994*H994</f>
        <v>0</v>
      </c>
      <c r="Q994" s="103">
        <v>0</v>
      </c>
      <c r="R994" s="103">
        <f>Q994*H994</f>
        <v>0</v>
      </c>
      <c r="S994" s="103">
        <v>0</v>
      </c>
      <c r="T994" s="104">
        <f>S994*H994</f>
        <v>0</v>
      </c>
      <c r="AR994" s="105" t="s">
        <v>168</v>
      </c>
      <c r="AT994" s="105" t="s">
        <v>86</v>
      </c>
      <c r="AU994" s="105" t="s">
        <v>44</v>
      </c>
      <c r="AY994" s="9" t="s">
        <v>84</v>
      </c>
      <c r="BE994" s="106">
        <f>IF(N994="základní",J994,0)</f>
        <v>0</v>
      </c>
      <c r="BF994" s="106">
        <f>IF(N994="snížená",J994,0)</f>
        <v>0</v>
      </c>
      <c r="BG994" s="106">
        <f>IF(N994="zákl. přenesená",J994,0)</f>
        <v>0</v>
      </c>
      <c r="BH994" s="106">
        <f>IF(N994="sníž. přenesená",J994,0)</f>
        <v>0</v>
      </c>
      <c r="BI994" s="106">
        <f>IF(N994="nulová",J994,0)</f>
        <v>0</v>
      </c>
      <c r="BJ994" s="9" t="s">
        <v>42</v>
      </c>
      <c r="BK994" s="106">
        <f>ROUND(I994*H994,2)</f>
        <v>0</v>
      </c>
      <c r="BL994" s="9" t="s">
        <v>168</v>
      </c>
      <c r="BM994" s="105" t="s">
        <v>1139</v>
      </c>
    </row>
    <row r="995" spans="2:65" s="1" customFormat="1" ht="19.5" x14ac:dyDescent="0.2">
      <c r="B995" s="18"/>
      <c r="D995" s="107" t="s">
        <v>93</v>
      </c>
      <c r="F995" s="108" t="s">
        <v>1138</v>
      </c>
      <c r="I995" s="38"/>
      <c r="L995" s="18"/>
      <c r="M995" s="109"/>
      <c r="N995" s="26"/>
      <c r="O995" s="26"/>
      <c r="P995" s="26"/>
      <c r="Q995" s="26"/>
      <c r="R995" s="26"/>
      <c r="S995" s="26"/>
      <c r="T995" s="27"/>
      <c r="AT995" s="9" t="s">
        <v>93</v>
      </c>
      <c r="AU995" s="9" t="s">
        <v>44</v>
      </c>
    </row>
    <row r="996" spans="2:65" s="1" customFormat="1" ht="292.5" x14ac:dyDescent="0.2">
      <c r="B996" s="18"/>
      <c r="D996" s="107" t="s">
        <v>223</v>
      </c>
      <c r="F996" s="128" t="s">
        <v>790</v>
      </c>
      <c r="I996" s="38"/>
      <c r="L996" s="18"/>
      <c r="M996" s="109"/>
      <c r="N996" s="26"/>
      <c r="O996" s="26"/>
      <c r="P996" s="26"/>
      <c r="Q996" s="26"/>
      <c r="R996" s="26"/>
      <c r="S996" s="26"/>
      <c r="T996" s="27"/>
      <c r="AT996" s="9" t="s">
        <v>223</v>
      </c>
      <c r="AU996" s="9" t="s">
        <v>44</v>
      </c>
    </row>
    <row r="997" spans="2:65" s="7" customFormat="1" x14ac:dyDescent="0.2">
      <c r="B997" s="110"/>
      <c r="D997" s="107" t="s">
        <v>95</v>
      </c>
      <c r="E997" s="111" t="s">
        <v>0</v>
      </c>
      <c r="F997" s="112" t="s">
        <v>1140</v>
      </c>
      <c r="H997" s="113">
        <v>1</v>
      </c>
      <c r="I997" s="114"/>
      <c r="L997" s="110"/>
      <c r="M997" s="115"/>
      <c r="N997" s="116"/>
      <c r="O997" s="116"/>
      <c r="P997" s="116"/>
      <c r="Q997" s="116"/>
      <c r="R997" s="116"/>
      <c r="S997" s="116"/>
      <c r="T997" s="117"/>
      <c r="AT997" s="111" t="s">
        <v>95</v>
      </c>
      <c r="AU997" s="111" t="s">
        <v>44</v>
      </c>
      <c r="AV997" s="7" t="s">
        <v>44</v>
      </c>
      <c r="AW997" s="7" t="s">
        <v>20</v>
      </c>
      <c r="AX997" s="7" t="s">
        <v>41</v>
      </c>
      <c r="AY997" s="111" t="s">
        <v>84</v>
      </c>
    </row>
    <row r="998" spans="2:65" s="1" customFormat="1" ht="36" customHeight="1" x14ac:dyDescent="0.2">
      <c r="B998" s="93"/>
      <c r="C998" s="94" t="s">
        <v>1141</v>
      </c>
      <c r="D998" s="94" t="s">
        <v>86</v>
      </c>
      <c r="E998" s="95" t="s">
        <v>1030</v>
      </c>
      <c r="F998" s="96" t="s">
        <v>1142</v>
      </c>
      <c r="G998" s="97" t="s">
        <v>163</v>
      </c>
      <c r="H998" s="98">
        <v>1</v>
      </c>
      <c r="I998" s="99"/>
      <c r="J998" s="100">
        <f>ROUND(I998*H998,2)</f>
        <v>0</v>
      </c>
      <c r="K998" s="96" t="s">
        <v>0</v>
      </c>
      <c r="L998" s="18"/>
      <c r="M998" s="101" t="s">
        <v>0</v>
      </c>
      <c r="N998" s="102" t="s">
        <v>28</v>
      </c>
      <c r="O998" s="26"/>
      <c r="P998" s="103">
        <f>O998*H998</f>
        <v>0</v>
      </c>
      <c r="Q998" s="103">
        <v>0</v>
      </c>
      <c r="R998" s="103">
        <f>Q998*H998</f>
        <v>0</v>
      </c>
      <c r="S998" s="103">
        <v>0</v>
      </c>
      <c r="T998" s="104">
        <f>S998*H998</f>
        <v>0</v>
      </c>
      <c r="AR998" s="105" t="s">
        <v>168</v>
      </c>
      <c r="AT998" s="105" t="s">
        <v>86</v>
      </c>
      <c r="AU998" s="105" t="s">
        <v>44</v>
      </c>
      <c r="AY998" s="9" t="s">
        <v>84</v>
      </c>
      <c r="BE998" s="106">
        <f>IF(N998="základní",J998,0)</f>
        <v>0</v>
      </c>
      <c r="BF998" s="106">
        <f>IF(N998="snížená",J998,0)</f>
        <v>0</v>
      </c>
      <c r="BG998" s="106">
        <f>IF(N998="zákl. přenesená",J998,0)</f>
        <v>0</v>
      </c>
      <c r="BH998" s="106">
        <f>IF(N998="sníž. přenesená",J998,0)</f>
        <v>0</v>
      </c>
      <c r="BI998" s="106">
        <f>IF(N998="nulová",J998,0)</f>
        <v>0</v>
      </c>
      <c r="BJ998" s="9" t="s">
        <v>42</v>
      </c>
      <c r="BK998" s="106">
        <f>ROUND(I998*H998,2)</f>
        <v>0</v>
      </c>
      <c r="BL998" s="9" t="s">
        <v>168</v>
      </c>
      <c r="BM998" s="105" t="s">
        <v>1143</v>
      </c>
    </row>
    <row r="999" spans="2:65" s="1" customFormat="1" ht="19.5" x14ac:dyDescent="0.2">
      <c r="B999" s="18"/>
      <c r="D999" s="107" t="s">
        <v>93</v>
      </c>
      <c r="F999" s="108" t="s">
        <v>1142</v>
      </c>
      <c r="I999" s="38"/>
      <c r="L999" s="18"/>
      <c r="M999" s="109"/>
      <c r="N999" s="26"/>
      <c r="O999" s="26"/>
      <c r="P999" s="26"/>
      <c r="Q999" s="26"/>
      <c r="R999" s="26"/>
      <c r="S999" s="26"/>
      <c r="T999" s="27"/>
      <c r="AT999" s="9" t="s">
        <v>93</v>
      </c>
      <c r="AU999" s="9" t="s">
        <v>44</v>
      </c>
    </row>
    <row r="1000" spans="2:65" s="1" customFormat="1" ht="292.5" x14ac:dyDescent="0.2">
      <c r="B1000" s="18"/>
      <c r="D1000" s="107" t="s">
        <v>223</v>
      </c>
      <c r="F1000" s="128" t="s">
        <v>790</v>
      </c>
      <c r="I1000" s="38"/>
      <c r="L1000" s="18"/>
      <c r="M1000" s="109"/>
      <c r="N1000" s="26"/>
      <c r="O1000" s="26"/>
      <c r="P1000" s="26"/>
      <c r="Q1000" s="26"/>
      <c r="R1000" s="26"/>
      <c r="S1000" s="26"/>
      <c r="T1000" s="27"/>
      <c r="AT1000" s="9" t="s">
        <v>223</v>
      </c>
      <c r="AU1000" s="9" t="s">
        <v>44</v>
      </c>
    </row>
    <row r="1001" spans="2:65" s="7" customFormat="1" x14ac:dyDescent="0.2">
      <c r="B1001" s="110"/>
      <c r="D1001" s="107" t="s">
        <v>95</v>
      </c>
      <c r="E1001" s="111" t="s">
        <v>0</v>
      </c>
      <c r="F1001" s="112" t="s">
        <v>1144</v>
      </c>
      <c r="H1001" s="113">
        <v>1</v>
      </c>
      <c r="I1001" s="114"/>
      <c r="L1001" s="110"/>
      <c r="M1001" s="115"/>
      <c r="N1001" s="116"/>
      <c r="O1001" s="116"/>
      <c r="P1001" s="116"/>
      <c r="Q1001" s="116"/>
      <c r="R1001" s="116"/>
      <c r="S1001" s="116"/>
      <c r="T1001" s="117"/>
      <c r="AT1001" s="111" t="s">
        <v>95</v>
      </c>
      <c r="AU1001" s="111" t="s">
        <v>44</v>
      </c>
      <c r="AV1001" s="7" t="s">
        <v>44</v>
      </c>
      <c r="AW1001" s="7" t="s">
        <v>20</v>
      </c>
      <c r="AX1001" s="7" t="s">
        <v>41</v>
      </c>
      <c r="AY1001" s="111" t="s">
        <v>84</v>
      </c>
    </row>
    <row r="1002" spans="2:65" s="1" customFormat="1" ht="36" customHeight="1" x14ac:dyDescent="0.2">
      <c r="B1002" s="93"/>
      <c r="C1002" s="94" t="s">
        <v>1145</v>
      </c>
      <c r="D1002" s="94" t="s">
        <v>86</v>
      </c>
      <c r="E1002" s="95" t="s">
        <v>1033</v>
      </c>
      <c r="F1002" s="96" t="s">
        <v>1146</v>
      </c>
      <c r="G1002" s="97" t="s">
        <v>163</v>
      </c>
      <c r="H1002" s="98">
        <v>1</v>
      </c>
      <c r="I1002" s="99"/>
      <c r="J1002" s="100">
        <f>ROUND(I1002*H1002,2)</f>
        <v>0</v>
      </c>
      <c r="K1002" s="96" t="s">
        <v>0</v>
      </c>
      <c r="L1002" s="18"/>
      <c r="M1002" s="101" t="s">
        <v>0</v>
      </c>
      <c r="N1002" s="102" t="s">
        <v>28</v>
      </c>
      <c r="O1002" s="26"/>
      <c r="P1002" s="103">
        <f>O1002*H1002</f>
        <v>0</v>
      </c>
      <c r="Q1002" s="103">
        <v>0</v>
      </c>
      <c r="R1002" s="103">
        <f>Q1002*H1002</f>
        <v>0</v>
      </c>
      <c r="S1002" s="103">
        <v>0</v>
      </c>
      <c r="T1002" s="104">
        <f>S1002*H1002</f>
        <v>0</v>
      </c>
      <c r="AR1002" s="105" t="s">
        <v>168</v>
      </c>
      <c r="AT1002" s="105" t="s">
        <v>86</v>
      </c>
      <c r="AU1002" s="105" t="s">
        <v>44</v>
      </c>
      <c r="AY1002" s="9" t="s">
        <v>84</v>
      </c>
      <c r="BE1002" s="106">
        <f>IF(N1002="základní",J1002,0)</f>
        <v>0</v>
      </c>
      <c r="BF1002" s="106">
        <f>IF(N1002="snížená",J1002,0)</f>
        <v>0</v>
      </c>
      <c r="BG1002" s="106">
        <f>IF(N1002="zákl. přenesená",J1002,0)</f>
        <v>0</v>
      </c>
      <c r="BH1002" s="106">
        <f>IF(N1002="sníž. přenesená",J1002,0)</f>
        <v>0</v>
      </c>
      <c r="BI1002" s="106">
        <f>IF(N1002="nulová",J1002,0)</f>
        <v>0</v>
      </c>
      <c r="BJ1002" s="9" t="s">
        <v>42</v>
      </c>
      <c r="BK1002" s="106">
        <f>ROUND(I1002*H1002,2)</f>
        <v>0</v>
      </c>
      <c r="BL1002" s="9" t="s">
        <v>168</v>
      </c>
      <c r="BM1002" s="105" t="s">
        <v>1147</v>
      </c>
    </row>
    <row r="1003" spans="2:65" s="1" customFormat="1" ht="19.5" x14ac:dyDescent="0.2">
      <c r="B1003" s="18"/>
      <c r="D1003" s="107" t="s">
        <v>93</v>
      </c>
      <c r="F1003" s="108" t="s">
        <v>1146</v>
      </c>
      <c r="I1003" s="38"/>
      <c r="L1003" s="18"/>
      <c r="M1003" s="109"/>
      <c r="N1003" s="26"/>
      <c r="O1003" s="26"/>
      <c r="P1003" s="26"/>
      <c r="Q1003" s="26"/>
      <c r="R1003" s="26"/>
      <c r="S1003" s="26"/>
      <c r="T1003" s="27"/>
      <c r="AT1003" s="9" t="s">
        <v>93</v>
      </c>
      <c r="AU1003" s="9" t="s">
        <v>44</v>
      </c>
    </row>
    <row r="1004" spans="2:65" s="1" customFormat="1" ht="292.5" x14ac:dyDescent="0.2">
      <c r="B1004" s="18"/>
      <c r="D1004" s="107" t="s">
        <v>223</v>
      </c>
      <c r="F1004" s="128" t="s">
        <v>790</v>
      </c>
      <c r="I1004" s="38"/>
      <c r="L1004" s="18"/>
      <c r="M1004" s="109"/>
      <c r="N1004" s="26"/>
      <c r="O1004" s="26"/>
      <c r="P1004" s="26"/>
      <c r="Q1004" s="26"/>
      <c r="R1004" s="26"/>
      <c r="S1004" s="26"/>
      <c r="T1004" s="27"/>
      <c r="AT1004" s="9" t="s">
        <v>223</v>
      </c>
      <c r="AU1004" s="9" t="s">
        <v>44</v>
      </c>
    </row>
    <row r="1005" spans="2:65" s="7" customFormat="1" x14ac:dyDescent="0.2">
      <c r="B1005" s="110"/>
      <c r="D1005" s="107" t="s">
        <v>95</v>
      </c>
      <c r="E1005" s="111" t="s">
        <v>0</v>
      </c>
      <c r="F1005" s="112" t="s">
        <v>1148</v>
      </c>
      <c r="H1005" s="113">
        <v>1</v>
      </c>
      <c r="I1005" s="114"/>
      <c r="L1005" s="110"/>
      <c r="M1005" s="115"/>
      <c r="N1005" s="116"/>
      <c r="O1005" s="116"/>
      <c r="P1005" s="116"/>
      <c r="Q1005" s="116"/>
      <c r="R1005" s="116"/>
      <c r="S1005" s="116"/>
      <c r="T1005" s="117"/>
      <c r="AT1005" s="111" t="s">
        <v>95</v>
      </c>
      <c r="AU1005" s="111" t="s">
        <v>44</v>
      </c>
      <c r="AV1005" s="7" t="s">
        <v>44</v>
      </c>
      <c r="AW1005" s="7" t="s">
        <v>20</v>
      </c>
      <c r="AX1005" s="7" t="s">
        <v>41</v>
      </c>
      <c r="AY1005" s="111" t="s">
        <v>84</v>
      </c>
    </row>
    <row r="1006" spans="2:65" s="1" customFormat="1" ht="36" customHeight="1" x14ac:dyDescent="0.2">
      <c r="B1006" s="93"/>
      <c r="C1006" s="94" t="s">
        <v>1149</v>
      </c>
      <c r="D1006" s="94" t="s">
        <v>86</v>
      </c>
      <c r="E1006" s="95" t="s">
        <v>1036</v>
      </c>
      <c r="F1006" s="96" t="s">
        <v>1150</v>
      </c>
      <c r="G1006" s="97" t="s">
        <v>163</v>
      </c>
      <c r="H1006" s="98">
        <v>1</v>
      </c>
      <c r="I1006" s="99"/>
      <c r="J1006" s="100">
        <f>ROUND(I1006*H1006,2)</f>
        <v>0</v>
      </c>
      <c r="K1006" s="96" t="s">
        <v>0</v>
      </c>
      <c r="L1006" s="18"/>
      <c r="M1006" s="101" t="s">
        <v>0</v>
      </c>
      <c r="N1006" s="102" t="s">
        <v>28</v>
      </c>
      <c r="O1006" s="26"/>
      <c r="P1006" s="103">
        <f>O1006*H1006</f>
        <v>0</v>
      </c>
      <c r="Q1006" s="103">
        <v>0</v>
      </c>
      <c r="R1006" s="103">
        <f>Q1006*H1006</f>
        <v>0</v>
      </c>
      <c r="S1006" s="103">
        <v>0</v>
      </c>
      <c r="T1006" s="104">
        <f>S1006*H1006</f>
        <v>0</v>
      </c>
      <c r="AR1006" s="105" t="s">
        <v>168</v>
      </c>
      <c r="AT1006" s="105" t="s">
        <v>86</v>
      </c>
      <c r="AU1006" s="105" t="s">
        <v>44</v>
      </c>
      <c r="AY1006" s="9" t="s">
        <v>84</v>
      </c>
      <c r="BE1006" s="106">
        <f>IF(N1006="základní",J1006,0)</f>
        <v>0</v>
      </c>
      <c r="BF1006" s="106">
        <f>IF(N1006="snížená",J1006,0)</f>
        <v>0</v>
      </c>
      <c r="BG1006" s="106">
        <f>IF(N1006="zákl. přenesená",J1006,0)</f>
        <v>0</v>
      </c>
      <c r="BH1006" s="106">
        <f>IF(N1006="sníž. přenesená",J1006,0)</f>
        <v>0</v>
      </c>
      <c r="BI1006" s="106">
        <f>IF(N1006="nulová",J1006,0)</f>
        <v>0</v>
      </c>
      <c r="BJ1006" s="9" t="s">
        <v>42</v>
      </c>
      <c r="BK1006" s="106">
        <f>ROUND(I1006*H1006,2)</f>
        <v>0</v>
      </c>
      <c r="BL1006" s="9" t="s">
        <v>168</v>
      </c>
      <c r="BM1006" s="105" t="s">
        <v>1151</v>
      </c>
    </row>
    <row r="1007" spans="2:65" s="1" customFormat="1" ht="19.5" x14ac:dyDescent="0.2">
      <c r="B1007" s="18"/>
      <c r="D1007" s="107" t="s">
        <v>93</v>
      </c>
      <c r="F1007" s="108" t="s">
        <v>1150</v>
      </c>
      <c r="I1007" s="38"/>
      <c r="L1007" s="18"/>
      <c r="M1007" s="109"/>
      <c r="N1007" s="26"/>
      <c r="O1007" s="26"/>
      <c r="P1007" s="26"/>
      <c r="Q1007" s="26"/>
      <c r="R1007" s="26"/>
      <c r="S1007" s="26"/>
      <c r="T1007" s="27"/>
      <c r="AT1007" s="9" t="s">
        <v>93</v>
      </c>
      <c r="AU1007" s="9" t="s">
        <v>44</v>
      </c>
    </row>
    <row r="1008" spans="2:65" s="1" customFormat="1" ht="292.5" x14ac:dyDescent="0.2">
      <c r="B1008" s="18"/>
      <c r="D1008" s="107" t="s">
        <v>223</v>
      </c>
      <c r="F1008" s="128" t="s">
        <v>790</v>
      </c>
      <c r="I1008" s="38"/>
      <c r="L1008" s="18"/>
      <c r="M1008" s="109"/>
      <c r="N1008" s="26"/>
      <c r="O1008" s="26"/>
      <c r="P1008" s="26"/>
      <c r="Q1008" s="26"/>
      <c r="R1008" s="26"/>
      <c r="S1008" s="26"/>
      <c r="T1008" s="27"/>
      <c r="AT1008" s="9" t="s">
        <v>223</v>
      </c>
      <c r="AU1008" s="9" t="s">
        <v>44</v>
      </c>
    </row>
    <row r="1009" spans="2:65" s="7" customFormat="1" x14ac:dyDescent="0.2">
      <c r="B1009" s="110"/>
      <c r="D1009" s="107" t="s">
        <v>95</v>
      </c>
      <c r="E1009" s="111" t="s">
        <v>0</v>
      </c>
      <c r="F1009" s="112" t="s">
        <v>1152</v>
      </c>
      <c r="H1009" s="113">
        <v>1</v>
      </c>
      <c r="I1009" s="114"/>
      <c r="L1009" s="110"/>
      <c r="M1009" s="115"/>
      <c r="N1009" s="116"/>
      <c r="O1009" s="116"/>
      <c r="P1009" s="116"/>
      <c r="Q1009" s="116"/>
      <c r="R1009" s="116"/>
      <c r="S1009" s="116"/>
      <c r="T1009" s="117"/>
      <c r="AT1009" s="111" t="s">
        <v>95</v>
      </c>
      <c r="AU1009" s="111" t="s">
        <v>44</v>
      </c>
      <c r="AV1009" s="7" t="s">
        <v>44</v>
      </c>
      <c r="AW1009" s="7" t="s">
        <v>20</v>
      </c>
      <c r="AX1009" s="7" t="s">
        <v>41</v>
      </c>
      <c r="AY1009" s="111" t="s">
        <v>84</v>
      </c>
    </row>
    <row r="1010" spans="2:65" s="1" customFormat="1" ht="36" customHeight="1" x14ac:dyDescent="0.2">
      <c r="B1010" s="93"/>
      <c r="C1010" s="94" t="s">
        <v>1153</v>
      </c>
      <c r="D1010" s="94" t="s">
        <v>86</v>
      </c>
      <c r="E1010" s="95" t="s">
        <v>1039</v>
      </c>
      <c r="F1010" s="96" t="s">
        <v>1154</v>
      </c>
      <c r="G1010" s="97" t="s">
        <v>163</v>
      </c>
      <c r="H1010" s="98">
        <v>1</v>
      </c>
      <c r="I1010" s="99"/>
      <c r="J1010" s="100">
        <f>ROUND(I1010*H1010,2)</f>
        <v>0</v>
      </c>
      <c r="K1010" s="96" t="s">
        <v>0</v>
      </c>
      <c r="L1010" s="18"/>
      <c r="M1010" s="101" t="s">
        <v>0</v>
      </c>
      <c r="N1010" s="102" t="s">
        <v>28</v>
      </c>
      <c r="O1010" s="26"/>
      <c r="P1010" s="103">
        <f>O1010*H1010</f>
        <v>0</v>
      </c>
      <c r="Q1010" s="103">
        <v>0</v>
      </c>
      <c r="R1010" s="103">
        <f>Q1010*H1010</f>
        <v>0</v>
      </c>
      <c r="S1010" s="103">
        <v>0</v>
      </c>
      <c r="T1010" s="104">
        <f>S1010*H1010</f>
        <v>0</v>
      </c>
      <c r="AR1010" s="105" t="s">
        <v>168</v>
      </c>
      <c r="AT1010" s="105" t="s">
        <v>86</v>
      </c>
      <c r="AU1010" s="105" t="s">
        <v>44</v>
      </c>
      <c r="AY1010" s="9" t="s">
        <v>84</v>
      </c>
      <c r="BE1010" s="106">
        <f>IF(N1010="základní",J1010,0)</f>
        <v>0</v>
      </c>
      <c r="BF1010" s="106">
        <f>IF(N1010="snížená",J1010,0)</f>
        <v>0</v>
      </c>
      <c r="BG1010" s="106">
        <f>IF(N1010="zákl. přenesená",J1010,0)</f>
        <v>0</v>
      </c>
      <c r="BH1010" s="106">
        <f>IF(N1010="sníž. přenesená",J1010,0)</f>
        <v>0</v>
      </c>
      <c r="BI1010" s="106">
        <f>IF(N1010="nulová",J1010,0)</f>
        <v>0</v>
      </c>
      <c r="BJ1010" s="9" t="s">
        <v>42</v>
      </c>
      <c r="BK1010" s="106">
        <f>ROUND(I1010*H1010,2)</f>
        <v>0</v>
      </c>
      <c r="BL1010" s="9" t="s">
        <v>168</v>
      </c>
      <c r="BM1010" s="105" t="s">
        <v>1155</v>
      </c>
    </row>
    <row r="1011" spans="2:65" s="1" customFormat="1" ht="19.5" x14ac:dyDescent="0.2">
      <c r="B1011" s="18"/>
      <c r="D1011" s="107" t="s">
        <v>93</v>
      </c>
      <c r="F1011" s="108" t="s">
        <v>1154</v>
      </c>
      <c r="I1011" s="38"/>
      <c r="L1011" s="18"/>
      <c r="M1011" s="109"/>
      <c r="N1011" s="26"/>
      <c r="O1011" s="26"/>
      <c r="P1011" s="26"/>
      <c r="Q1011" s="26"/>
      <c r="R1011" s="26"/>
      <c r="S1011" s="26"/>
      <c r="T1011" s="27"/>
      <c r="AT1011" s="9" t="s">
        <v>93</v>
      </c>
      <c r="AU1011" s="9" t="s">
        <v>44</v>
      </c>
    </row>
    <row r="1012" spans="2:65" s="1" customFormat="1" ht="292.5" x14ac:dyDescent="0.2">
      <c r="B1012" s="18"/>
      <c r="D1012" s="107" t="s">
        <v>223</v>
      </c>
      <c r="F1012" s="128" t="s">
        <v>790</v>
      </c>
      <c r="I1012" s="38"/>
      <c r="L1012" s="18"/>
      <c r="M1012" s="109"/>
      <c r="N1012" s="26"/>
      <c r="O1012" s="26"/>
      <c r="P1012" s="26"/>
      <c r="Q1012" s="26"/>
      <c r="R1012" s="26"/>
      <c r="S1012" s="26"/>
      <c r="T1012" s="27"/>
      <c r="AT1012" s="9" t="s">
        <v>223</v>
      </c>
      <c r="AU1012" s="9" t="s">
        <v>44</v>
      </c>
    </row>
    <row r="1013" spans="2:65" s="7" customFormat="1" x14ac:dyDescent="0.2">
      <c r="B1013" s="110"/>
      <c r="D1013" s="107" t="s">
        <v>95</v>
      </c>
      <c r="E1013" s="111" t="s">
        <v>0</v>
      </c>
      <c r="F1013" s="112" t="s">
        <v>1156</v>
      </c>
      <c r="H1013" s="113">
        <v>1</v>
      </c>
      <c r="I1013" s="114"/>
      <c r="L1013" s="110"/>
      <c r="M1013" s="115"/>
      <c r="N1013" s="116"/>
      <c r="O1013" s="116"/>
      <c r="P1013" s="116"/>
      <c r="Q1013" s="116"/>
      <c r="R1013" s="116"/>
      <c r="S1013" s="116"/>
      <c r="T1013" s="117"/>
      <c r="AT1013" s="111" t="s">
        <v>95</v>
      </c>
      <c r="AU1013" s="111" t="s">
        <v>44</v>
      </c>
      <c r="AV1013" s="7" t="s">
        <v>44</v>
      </c>
      <c r="AW1013" s="7" t="s">
        <v>20</v>
      </c>
      <c r="AX1013" s="7" t="s">
        <v>41</v>
      </c>
      <c r="AY1013" s="111" t="s">
        <v>84</v>
      </c>
    </row>
    <row r="1014" spans="2:65" s="1" customFormat="1" ht="36" customHeight="1" x14ac:dyDescent="0.2">
      <c r="B1014" s="93"/>
      <c r="C1014" s="94" t="s">
        <v>1157</v>
      </c>
      <c r="D1014" s="94" t="s">
        <v>86</v>
      </c>
      <c r="E1014" s="95" t="s">
        <v>1042</v>
      </c>
      <c r="F1014" s="96" t="s">
        <v>1158</v>
      </c>
      <c r="G1014" s="97" t="s">
        <v>163</v>
      </c>
      <c r="H1014" s="98">
        <v>1</v>
      </c>
      <c r="I1014" s="99"/>
      <c r="J1014" s="100">
        <f>ROUND(I1014*H1014,2)</f>
        <v>0</v>
      </c>
      <c r="K1014" s="96" t="s">
        <v>0</v>
      </c>
      <c r="L1014" s="18"/>
      <c r="M1014" s="101" t="s">
        <v>0</v>
      </c>
      <c r="N1014" s="102" t="s">
        <v>28</v>
      </c>
      <c r="O1014" s="26"/>
      <c r="P1014" s="103">
        <f>O1014*H1014</f>
        <v>0</v>
      </c>
      <c r="Q1014" s="103">
        <v>0</v>
      </c>
      <c r="R1014" s="103">
        <f>Q1014*H1014</f>
        <v>0</v>
      </c>
      <c r="S1014" s="103">
        <v>0</v>
      </c>
      <c r="T1014" s="104">
        <f>S1014*H1014</f>
        <v>0</v>
      </c>
      <c r="AR1014" s="105" t="s">
        <v>168</v>
      </c>
      <c r="AT1014" s="105" t="s">
        <v>86</v>
      </c>
      <c r="AU1014" s="105" t="s">
        <v>44</v>
      </c>
      <c r="AY1014" s="9" t="s">
        <v>84</v>
      </c>
      <c r="BE1014" s="106">
        <f>IF(N1014="základní",J1014,0)</f>
        <v>0</v>
      </c>
      <c r="BF1014" s="106">
        <f>IF(N1014="snížená",J1014,0)</f>
        <v>0</v>
      </c>
      <c r="BG1014" s="106">
        <f>IF(N1014="zákl. přenesená",J1014,0)</f>
        <v>0</v>
      </c>
      <c r="BH1014" s="106">
        <f>IF(N1014="sníž. přenesená",J1014,0)</f>
        <v>0</v>
      </c>
      <c r="BI1014" s="106">
        <f>IF(N1014="nulová",J1014,0)</f>
        <v>0</v>
      </c>
      <c r="BJ1014" s="9" t="s">
        <v>42</v>
      </c>
      <c r="BK1014" s="106">
        <f>ROUND(I1014*H1014,2)</f>
        <v>0</v>
      </c>
      <c r="BL1014" s="9" t="s">
        <v>168</v>
      </c>
      <c r="BM1014" s="105" t="s">
        <v>1159</v>
      </c>
    </row>
    <row r="1015" spans="2:65" s="1" customFormat="1" ht="19.5" x14ac:dyDescent="0.2">
      <c r="B1015" s="18"/>
      <c r="D1015" s="107" t="s">
        <v>93</v>
      </c>
      <c r="F1015" s="108" t="s">
        <v>1158</v>
      </c>
      <c r="I1015" s="38"/>
      <c r="L1015" s="18"/>
      <c r="M1015" s="109"/>
      <c r="N1015" s="26"/>
      <c r="O1015" s="26"/>
      <c r="P1015" s="26"/>
      <c r="Q1015" s="26"/>
      <c r="R1015" s="26"/>
      <c r="S1015" s="26"/>
      <c r="T1015" s="27"/>
      <c r="AT1015" s="9" t="s">
        <v>93</v>
      </c>
      <c r="AU1015" s="9" t="s">
        <v>44</v>
      </c>
    </row>
    <row r="1016" spans="2:65" s="1" customFormat="1" ht="292.5" x14ac:dyDescent="0.2">
      <c r="B1016" s="18"/>
      <c r="D1016" s="107" t="s">
        <v>223</v>
      </c>
      <c r="F1016" s="128" t="s">
        <v>790</v>
      </c>
      <c r="I1016" s="38"/>
      <c r="L1016" s="18"/>
      <c r="M1016" s="109"/>
      <c r="N1016" s="26"/>
      <c r="O1016" s="26"/>
      <c r="P1016" s="26"/>
      <c r="Q1016" s="26"/>
      <c r="R1016" s="26"/>
      <c r="S1016" s="26"/>
      <c r="T1016" s="27"/>
      <c r="AT1016" s="9" t="s">
        <v>223</v>
      </c>
      <c r="AU1016" s="9" t="s">
        <v>44</v>
      </c>
    </row>
    <row r="1017" spans="2:65" s="7" customFormat="1" x14ac:dyDescent="0.2">
      <c r="B1017" s="110"/>
      <c r="D1017" s="107" t="s">
        <v>95</v>
      </c>
      <c r="E1017" s="111" t="s">
        <v>0</v>
      </c>
      <c r="F1017" s="112" t="s">
        <v>1160</v>
      </c>
      <c r="H1017" s="113">
        <v>1</v>
      </c>
      <c r="I1017" s="114"/>
      <c r="L1017" s="110"/>
      <c r="M1017" s="115"/>
      <c r="N1017" s="116"/>
      <c r="O1017" s="116"/>
      <c r="P1017" s="116"/>
      <c r="Q1017" s="116"/>
      <c r="R1017" s="116"/>
      <c r="S1017" s="116"/>
      <c r="T1017" s="117"/>
      <c r="AT1017" s="111" t="s">
        <v>95</v>
      </c>
      <c r="AU1017" s="111" t="s">
        <v>44</v>
      </c>
      <c r="AV1017" s="7" t="s">
        <v>44</v>
      </c>
      <c r="AW1017" s="7" t="s">
        <v>20</v>
      </c>
      <c r="AX1017" s="7" t="s">
        <v>41</v>
      </c>
      <c r="AY1017" s="111" t="s">
        <v>84</v>
      </c>
    </row>
    <row r="1018" spans="2:65" s="1" customFormat="1" ht="36" customHeight="1" x14ac:dyDescent="0.2">
      <c r="B1018" s="93"/>
      <c r="C1018" s="94" t="s">
        <v>1161</v>
      </c>
      <c r="D1018" s="94" t="s">
        <v>86</v>
      </c>
      <c r="E1018" s="95" t="s">
        <v>1045</v>
      </c>
      <c r="F1018" s="96" t="s">
        <v>1162</v>
      </c>
      <c r="G1018" s="97" t="s">
        <v>163</v>
      </c>
      <c r="H1018" s="98">
        <v>1</v>
      </c>
      <c r="I1018" s="99"/>
      <c r="J1018" s="100">
        <f>ROUND(I1018*H1018,2)</f>
        <v>0</v>
      </c>
      <c r="K1018" s="96" t="s">
        <v>0</v>
      </c>
      <c r="L1018" s="18"/>
      <c r="M1018" s="101" t="s">
        <v>0</v>
      </c>
      <c r="N1018" s="102" t="s">
        <v>28</v>
      </c>
      <c r="O1018" s="26"/>
      <c r="P1018" s="103">
        <f>O1018*H1018</f>
        <v>0</v>
      </c>
      <c r="Q1018" s="103">
        <v>0</v>
      </c>
      <c r="R1018" s="103">
        <f>Q1018*H1018</f>
        <v>0</v>
      </c>
      <c r="S1018" s="103">
        <v>0</v>
      </c>
      <c r="T1018" s="104">
        <f>S1018*H1018</f>
        <v>0</v>
      </c>
      <c r="AR1018" s="105" t="s">
        <v>168</v>
      </c>
      <c r="AT1018" s="105" t="s">
        <v>86</v>
      </c>
      <c r="AU1018" s="105" t="s">
        <v>44</v>
      </c>
      <c r="AY1018" s="9" t="s">
        <v>84</v>
      </c>
      <c r="BE1018" s="106">
        <f>IF(N1018="základní",J1018,0)</f>
        <v>0</v>
      </c>
      <c r="BF1018" s="106">
        <f>IF(N1018="snížená",J1018,0)</f>
        <v>0</v>
      </c>
      <c r="BG1018" s="106">
        <f>IF(N1018="zákl. přenesená",J1018,0)</f>
        <v>0</v>
      </c>
      <c r="BH1018" s="106">
        <f>IF(N1018="sníž. přenesená",J1018,0)</f>
        <v>0</v>
      </c>
      <c r="BI1018" s="106">
        <f>IF(N1018="nulová",J1018,0)</f>
        <v>0</v>
      </c>
      <c r="BJ1018" s="9" t="s">
        <v>42</v>
      </c>
      <c r="BK1018" s="106">
        <f>ROUND(I1018*H1018,2)</f>
        <v>0</v>
      </c>
      <c r="BL1018" s="9" t="s">
        <v>168</v>
      </c>
      <c r="BM1018" s="105" t="s">
        <v>1163</v>
      </c>
    </row>
    <row r="1019" spans="2:65" s="1" customFormat="1" ht="19.5" x14ac:dyDescent="0.2">
      <c r="B1019" s="18"/>
      <c r="D1019" s="107" t="s">
        <v>93</v>
      </c>
      <c r="F1019" s="108" t="s">
        <v>1162</v>
      </c>
      <c r="I1019" s="38"/>
      <c r="L1019" s="18"/>
      <c r="M1019" s="109"/>
      <c r="N1019" s="26"/>
      <c r="O1019" s="26"/>
      <c r="P1019" s="26"/>
      <c r="Q1019" s="26"/>
      <c r="R1019" s="26"/>
      <c r="S1019" s="26"/>
      <c r="T1019" s="27"/>
      <c r="AT1019" s="9" t="s">
        <v>93</v>
      </c>
      <c r="AU1019" s="9" t="s">
        <v>44</v>
      </c>
    </row>
    <row r="1020" spans="2:65" s="1" customFormat="1" ht="292.5" x14ac:dyDescent="0.2">
      <c r="B1020" s="18"/>
      <c r="D1020" s="107" t="s">
        <v>223</v>
      </c>
      <c r="F1020" s="128" t="s">
        <v>790</v>
      </c>
      <c r="I1020" s="38"/>
      <c r="L1020" s="18"/>
      <c r="M1020" s="109"/>
      <c r="N1020" s="26"/>
      <c r="O1020" s="26"/>
      <c r="P1020" s="26"/>
      <c r="Q1020" s="26"/>
      <c r="R1020" s="26"/>
      <c r="S1020" s="26"/>
      <c r="T1020" s="27"/>
      <c r="AT1020" s="9" t="s">
        <v>223</v>
      </c>
      <c r="AU1020" s="9" t="s">
        <v>44</v>
      </c>
    </row>
    <row r="1021" spans="2:65" s="7" customFormat="1" x14ac:dyDescent="0.2">
      <c r="B1021" s="110"/>
      <c r="D1021" s="107" t="s">
        <v>95</v>
      </c>
      <c r="E1021" s="111" t="s">
        <v>0</v>
      </c>
      <c r="F1021" s="112" t="s">
        <v>1164</v>
      </c>
      <c r="H1021" s="113">
        <v>1</v>
      </c>
      <c r="I1021" s="114"/>
      <c r="L1021" s="110"/>
      <c r="M1021" s="115"/>
      <c r="N1021" s="116"/>
      <c r="O1021" s="116"/>
      <c r="P1021" s="116"/>
      <c r="Q1021" s="116"/>
      <c r="R1021" s="116"/>
      <c r="S1021" s="116"/>
      <c r="T1021" s="117"/>
      <c r="AT1021" s="111" t="s">
        <v>95</v>
      </c>
      <c r="AU1021" s="111" t="s">
        <v>44</v>
      </c>
      <c r="AV1021" s="7" t="s">
        <v>44</v>
      </c>
      <c r="AW1021" s="7" t="s">
        <v>20</v>
      </c>
      <c r="AX1021" s="7" t="s">
        <v>41</v>
      </c>
      <c r="AY1021" s="111" t="s">
        <v>84</v>
      </c>
    </row>
    <row r="1022" spans="2:65" s="1" customFormat="1" ht="36" customHeight="1" x14ac:dyDescent="0.2">
      <c r="B1022" s="93"/>
      <c r="C1022" s="94" t="s">
        <v>1165</v>
      </c>
      <c r="D1022" s="94" t="s">
        <v>86</v>
      </c>
      <c r="E1022" s="95" t="s">
        <v>1048</v>
      </c>
      <c r="F1022" s="96" t="s">
        <v>1166</v>
      </c>
      <c r="G1022" s="97" t="s">
        <v>163</v>
      </c>
      <c r="H1022" s="98">
        <v>1</v>
      </c>
      <c r="I1022" s="99"/>
      <c r="J1022" s="100">
        <f>ROUND(I1022*H1022,2)</f>
        <v>0</v>
      </c>
      <c r="K1022" s="96" t="s">
        <v>0</v>
      </c>
      <c r="L1022" s="18"/>
      <c r="M1022" s="101" t="s">
        <v>0</v>
      </c>
      <c r="N1022" s="102" t="s">
        <v>28</v>
      </c>
      <c r="O1022" s="26"/>
      <c r="P1022" s="103">
        <f>O1022*H1022</f>
        <v>0</v>
      </c>
      <c r="Q1022" s="103">
        <v>0</v>
      </c>
      <c r="R1022" s="103">
        <f>Q1022*H1022</f>
        <v>0</v>
      </c>
      <c r="S1022" s="103">
        <v>0</v>
      </c>
      <c r="T1022" s="104">
        <f>S1022*H1022</f>
        <v>0</v>
      </c>
      <c r="AR1022" s="105" t="s">
        <v>168</v>
      </c>
      <c r="AT1022" s="105" t="s">
        <v>86</v>
      </c>
      <c r="AU1022" s="105" t="s">
        <v>44</v>
      </c>
      <c r="AY1022" s="9" t="s">
        <v>84</v>
      </c>
      <c r="BE1022" s="106">
        <f>IF(N1022="základní",J1022,0)</f>
        <v>0</v>
      </c>
      <c r="BF1022" s="106">
        <f>IF(N1022="snížená",J1022,0)</f>
        <v>0</v>
      </c>
      <c r="BG1022" s="106">
        <f>IF(N1022="zákl. přenesená",J1022,0)</f>
        <v>0</v>
      </c>
      <c r="BH1022" s="106">
        <f>IF(N1022="sníž. přenesená",J1022,0)</f>
        <v>0</v>
      </c>
      <c r="BI1022" s="106">
        <f>IF(N1022="nulová",J1022,0)</f>
        <v>0</v>
      </c>
      <c r="BJ1022" s="9" t="s">
        <v>42</v>
      </c>
      <c r="BK1022" s="106">
        <f>ROUND(I1022*H1022,2)</f>
        <v>0</v>
      </c>
      <c r="BL1022" s="9" t="s">
        <v>168</v>
      </c>
      <c r="BM1022" s="105" t="s">
        <v>1167</v>
      </c>
    </row>
    <row r="1023" spans="2:65" s="1" customFormat="1" ht="19.5" x14ac:dyDescent="0.2">
      <c r="B1023" s="18"/>
      <c r="D1023" s="107" t="s">
        <v>93</v>
      </c>
      <c r="F1023" s="108" t="s">
        <v>1166</v>
      </c>
      <c r="I1023" s="38"/>
      <c r="L1023" s="18"/>
      <c r="M1023" s="109"/>
      <c r="N1023" s="26"/>
      <c r="O1023" s="26"/>
      <c r="P1023" s="26"/>
      <c r="Q1023" s="26"/>
      <c r="R1023" s="26"/>
      <c r="S1023" s="26"/>
      <c r="T1023" s="27"/>
      <c r="AT1023" s="9" t="s">
        <v>93</v>
      </c>
      <c r="AU1023" s="9" t="s">
        <v>44</v>
      </c>
    </row>
    <row r="1024" spans="2:65" s="1" customFormat="1" ht="292.5" x14ac:dyDescent="0.2">
      <c r="B1024" s="18"/>
      <c r="D1024" s="107" t="s">
        <v>223</v>
      </c>
      <c r="F1024" s="128" t="s">
        <v>790</v>
      </c>
      <c r="I1024" s="38"/>
      <c r="L1024" s="18"/>
      <c r="M1024" s="109"/>
      <c r="N1024" s="26"/>
      <c r="O1024" s="26"/>
      <c r="P1024" s="26"/>
      <c r="Q1024" s="26"/>
      <c r="R1024" s="26"/>
      <c r="S1024" s="26"/>
      <c r="T1024" s="27"/>
      <c r="AT1024" s="9" t="s">
        <v>223</v>
      </c>
      <c r="AU1024" s="9" t="s">
        <v>44</v>
      </c>
    </row>
    <row r="1025" spans="2:65" s="7" customFormat="1" x14ac:dyDescent="0.2">
      <c r="B1025" s="110"/>
      <c r="D1025" s="107" t="s">
        <v>95</v>
      </c>
      <c r="E1025" s="111" t="s">
        <v>0</v>
      </c>
      <c r="F1025" s="112" t="s">
        <v>1168</v>
      </c>
      <c r="H1025" s="113">
        <v>1</v>
      </c>
      <c r="I1025" s="114"/>
      <c r="L1025" s="110"/>
      <c r="M1025" s="115"/>
      <c r="N1025" s="116"/>
      <c r="O1025" s="116"/>
      <c r="P1025" s="116"/>
      <c r="Q1025" s="116"/>
      <c r="R1025" s="116"/>
      <c r="S1025" s="116"/>
      <c r="T1025" s="117"/>
      <c r="AT1025" s="111" t="s">
        <v>95</v>
      </c>
      <c r="AU1025" s="111" t="s">
        <v>44</v>
      </c>
      <c r="AV1025" s="7" t="s">
        <v>44</v>
      </c>
      <c r="AW1025" s="7" t="s">
        <v>20</v>
      </c>
      <c r="AX1025" s="7" t="s">
        <v>41</v>
      </c>
      <c r="AY1025" s="111" t="s">
        <v>84</v>
      </c>
    </row>
    <row r="1026" spans="2:65" s="1" customFormat="1" ht="36" customHeight="1" x14ac:dyDescent="0.2">
      <c r="B1026" s="93"/>
      <c r="C1026" s="94" t="s">
        <v>1169</v>
      </c>
      <c r="D1026" s="94" t="s">
        <v>86</v>
      </c>
      <c r="E1026" s="95" t="s">
        <v>1051</v>
      </c>
      <c r="F1026" s="96" t="s">
        <v>1170</v>
      </c>
      <c r="G1026" s="97" t="s">
        <v>163</v>
      </c>
      <c r="H1026" s="98">
        <v>1</v>
      </c>
      <c r="I1026" s="99"/>
      <c r="J1026" s="100">
        <f>ROUND(I1026*H1026,2)</f>
        <v>0</v>
      </c>
      <c r="K1026" s="96" t="s">
        <v>0</v>
      </c>
      <c r="L1026" s="18"/>
      <c r="M1026" s="101" t="s">
        <v>0</v>
      </c>
      <c r="N1026" s="102" t="s">
        <v>28</v>
      </c>
      <c r="O1026" s="26"/>
      <c r="P1026" s="103">
        <f>O1026*H1026</f>
        <v>0</v>
      </c>
      <c r="Q1026" s="103">
        <v>0</v>
      </c>
      <c r="R1026" s="103">
        <f>Q1026*H1026</f>
        <v>0</v>
      </c>
      <c r="S1026" s="103">
        <v>0</v>
      </c>
      <c r="T1026" s="104">
        <f>S1026*H1026</f>
        <v>0</v>
      </c>
      <c r="AR1026" s="105" t="s">
        <v>168</v>
      </c>
      <c r="AT1026" s="105" t="s">
        <v>86</v>
      </c>
      <c r="AU1026" s="105" t="s">
        <v>44</v>
      </c>
      <c r="AY1026" s="9" t="s">
        <v>84</v>
      </c>
      <c r="BE1026" s="106">
        <f>IF(N1026="základní",J1026,0)</f>
        <v>0</v>
      </c>
      <c r="BF1026" s="106">
        <f>IF(N1026="snížená",J1026,0)</f>
        <v>0</v>
      </c>
      <c r="BG1026" s="106">
        <f>IF(N1026="zákl. přenesená",J1026,0)</f>
        <v>0</v>
      </c>
      <c r="BH1026" s="106">
        <f>IF(N1026="sníž. přenesená",J1026,0)</f>
        <v>0</v>
      </c>
      <c r="BI1026" s="106">
        <f>IF(N1026="nulová",J1026,0)</f>
        <v>0</v>
      </c>
      <c r="BJ1026" s="9" t="s">
        <v>42</v>
      </c>
      <c r="BK1026" s="106">
        <f>ROUND(I1026*H1026,2)</f>
        <v>0</v>
      </c>
      <c r="BL1026" s="9" t="s">
        <v>168</v>
      </c>
      <c r="BM1026" s="105" t="s">
        <v>1171</v>
      </c>
    </row>
    <row r="1027" spans="2:65" s="1" customFormat="1" ht="19.5" x14ac:dyDescent="0.2">
      <c r="B1027" s="18"/>
      <c r="D1027" s="107" t="s">
        <v>93</v>
      </c>
      <c r="F1027" s="108" t="s">
        <v>1170</v>
      </c>
      <c r="I1027" s="38"/>
      <c r="L1027" s="18"/>
      <c r="M1027" s="109"/>
      <c r="N1027" s="26"/>
      <c r="O1027" s="26"/>
      <c r="P1027" s="26"/>
      <c r="Q1027" s="26"/>
      <c r="R1027" s="26"/>
      <c r="S1027" s="26"/>
      <c r="T1027" s="27"/>
      <c r="AT1027" s="9" t="s">
        <v>93</v>
      </c>
      <c r="AU1027" s="9" t="s">
        <v>44</v>
      </c>
    </row>
    <row r="1028" spans="2:65" s="1" customFormat="1" ht="292.5" x14ac:dyDescent="0.2">
      <c r="B1028" s="18"/>
      <c r="D1028" s="107" t="s">
        <v>223</v>
      </c>
      <c r="F1028" s="128" t="s">
        <v>790</v>
      </c>
      <c r="I1028" s="38"/>
      <c r="L1028" s="18"/>
      <c r="M1028" s="109"/>
      <c r="N1028" s="26"/>
      <c r="O1028" s="26"/>
      <c r="P1028" s="26"/>
      <c r="Q1028" s="26"/>
      <c r="R1028" s="26"/>
      <c r="S1028" s="26"/>
      <c r="T1028" s="27"/>
      <c r="AT1028" s="9" t="s">
        <v>223</v>
      </c>
      <c r="AU1028" s="9" t="s">
        <v>44</v>
      </c>
    </row>
    <row r="1029" spans="2:65" s="7" customFormat="1" x14ac:dyDescent="0.2">
      <c r="B1029" s="110"/>
      <c r="D1029" s="107" t="s">
        <v>95</v>
      </c>
      <c r="E1029" s="111" t="s">
        <v>0</v>
      </c>
      <c r="F1029" s="112" t="s">
        <v>1172</v>
      </c>
      <c r="H1029" s="113">
        <v>1</v>
      </c>
      <c r="I1029" s="114"/>
      <c r="L1029" s="110"/>
      <c r="M1029" s="115"/>
      <c r="N1029" s="116"/>
      <c r="O1029" s="116"/>
      <c r="P1029" s="116"/>
      <c r="Q1029" s="116"/>
      <c r="R1029" s="116"/>
      <c r="S1029" s="116"/>
      <c r="T1029" s="117"/>
      <c r="AT1029" s="111" t="s">
        <v>95</v>
      </c>
      <c r="AU1029" s="111" t="s">
        <v>44</v>
      </c>
      <c r="AV1029" s="7" t="s">
        <v>44</v>
      </c>
      <c r="AW1029" s="7" t="s">
        <v>20</v>
      </c>
      <c r="AX1029" s="7" t="s">
        <v>41</v>
      </c>
      <c r="AY1029" s="111" t="s">
        <v>84</v>
      </c>
    </row>
    <row r="1030" spans="2:65" s="1" customFormat="1" ht="36" customHeight="1" x14ac:dyDescent="0.2">
      <c r="B1030" s="93"/>
      <c r="C1030" s="94" t="s">
        <v>1173</v>
      </c>
      <c r="D1030" s="94" t="s">
        <v>86</v>
      </c>
      <c r="E1030" s="95" t="s">
        <v>1054</v>
      </c>
      <c r="F1030" s="96" t="s">
        <v>1174</v>
      </c>
      <c r="G1030" s="97" t="s">
        <v>163</v>
      </c>
      <c r="H1030" s="98">
        <v>1</v>
      </c>
      <c r="I1030" s="99"/>
      <c r="J1030" s="100">
        <f>ROUND(I1030*H1030,2)</f>
        <v>0</v>
      </c>
      <c r="K1030" s="96" t="s">
        <v>0</v>
      </c>
      <c r="L1030" s="18"/>
      <c r="M1030" s="101" t="s">
        <v>0</v>
      </c>
      <c r="N1030" s="102" t="s">
        <v>28</v>
      </c>
      <c r="O1030" s="26"/>
      <c r="P1030" s="103">
        <f>O1030*H1030</f>
        <v>0</v>
      </c>
      <c r="Q1030" s="103">
        <v>0</v>
      </c>
      <c r="R1030" s="103">
        <f>Q1030*H1030</f>
        <v>0</v>
      </c>
      <c r="S1030" s="103">
        <v>0</v>
      </c>
      <c r="T1030" s="104">
        <f>S1030*H1030</f>
        <v>0</v>
      </c>
      <c r="AR1030" s="105" t="s">
        <v>168</v>
      </c>
      <c r="AT1030" s="105" t="s">
        <v>86</v>
      </c>
      <c r="AU1030" s="105" t="s">
        <v>44</v>
      </c>
      <c r="AY1030" s="9" t="s">
        <v>84</v>
      </c>
      <c r="BE1030" s="106">
        <f>IF(N1030="základní",J1030,0)</f>
        <v>0</v>
      </c>
      <c r="BF1030" s="106">
        <f>IF(N1030="snížená",J1030,0)</f>
        <v>0</v>
      </c>
      <c r="BG1030" s="106">
        <f>IF(N1030="zákl. přenesená",J1030,0)</f>
        <v>0</v>
      </c>
      <c r="BH1030" s="106">
        <f>IF(N1030="sníž. přenesená",J1030,0)</f>
        <v>0</v>
      </c>
      <c r="BI1030" s="106">
        <f>IF(N1030="nulová",J1030,0)</f>
        <v>0</v>
      </c>
      <c r="BJ1030" s="9" t="s">
        <v>42</v>
      </c>
      <c r="BK1030" s="106">
        <f>ROUND(I1030*H1030,2)</f>
        <v>0</v>
      </c>
      <c r="BL1030" s="9" t="s">
        <v>168</v>
      </c>
      <c r="BM1030" s="105" t="s">
        <v>1175</v>
      </c>
    </row>
    <row r="1031" spans="2:65" s="1" customFormat="1" ht="19.5" x14ac:dyDescent="0.2">
      <c r="B1031" s="18"/>
      <c r="D1031" s="107" t="s">
        <v>93</v>
      </c>
      <c r="F1031" s="108" t="s">
        <v>1174</v>
      </c>
      <c r="I1031" s="38"/>
      <c r="L1031" s="18"/>
      <c r="M1031" s="109"/>
      <c r="N1031" s="26"/>
      <c r="O1031" s="26"/>
      <c r="P1031" s="26"/>
      <c r="Q1031" s="26"/>
      <c r="R1031" s="26"/>
      <c r="S1031" s="26"/>
      <c r="T1031" s="27"/>
      <c r="AT1031" s="9" t="s">
        <v>93</v>
      </c>
      <c r="AU1031" s="9" t="s">
        <v>44</v>
      </c>
    </row>
    <row r="1032" spans="2:65" s="1" customFormat="1" ht="292.5" x14ac:dyDescent="0.2">
      <c r="B1032" s="18"/>
      <c r="D1032" s="107" t="s">
        <v>223</v>
      </c>
      <c r="F1032" s="128" t="s">
        <v>790</v>
      </c>
      <c r="I1032" s="38"/>
      <c r="L1032" s="18"/>
      <c r="M1032" s="109"/>
      <c r="N1032" s="26"/>
      <c r="O1032" s="26"/>
      <c r="P1032" s="26"/>
      <c r="Q1032" s="26"/>
      <c r="R1032" s="26"/>
      <c r="S1032" s="26"/>
      <c r="T1032" s="27"/>
      <c r="AT1032" s="9" t="s">
        <v>223</v>
      </c>
      <c r="AU1032" s="9" t="s">
        <v>44</v>
      </c>
    </row>
    <row r="1033" spans="2:65" s="7" customFormat="1" x14ac:dyDescent="0.2">
      <c r="B1033" s="110"/>
      <c r="D1033" s="107" t="s">
        <v>95</v>
      </c>
      <c r="E1033" s="111" t="s">
        <v>0</v>
      </c>
      <c r="F1033" s="112" t="s">
        <v>1176</v>
      </c>
      <c r="H1033" s="113">
        <v>1</v>
      </c>
      <c r="I1033" s="114"/>
      <c r="L1033" s="110"/>
      <c r="M1033" s="115"/>
      <c r="N1033" s="116"/>
      <c r="O1033" s="116"/>
      <c r="P1033" s="116"/>
      <c r="Q1033" s="116"/>
      <c r="R1033" s="116"/>
      <c r="S1033" s="116"/>
      <c r="T1033" s="117"/>
      <c r="AT1033" s="111" t="s">
        <v>95</v>
      </c>
      <c r="AU1033" s="111" t="s">
        <v>44</v>
      </c>
      <c r="AV1033" s="7" t="s">
        <v>44</v>
      </c>
      <c r="AW1033" s="7" t="s">
        <v>20</v>
      </c>
      <c r="AX1033" s="7" t="s">
        <v>41</v>
      </c>
      <c r="AY1033" s="111" t="s">
        <v>84</v>
      </c>
    </row>
    <row r="1034" spans="2:65" s="1" customFormat="1" ht="36" customHeight="1" x14ac:dyDescent="0.2">
      <c r="B1034" s="93"/>
      <c r="C1034" s="94" t="s">
        <v>1177</v>
      </c>
      <c r="D1034" s="94" t="s">
        <v>86</v>
      </c>
      <c r="E1034" s="95" t="s">
        <v>1057</v>
      </c>
      <c r="F1034" s="96" t="s">
        <v>1178</v>
      </c>
      <c r="G1034" s="97" t="s">
        <v>163</v>
      </c>
      <c r="H1034" s="98">
        <v>1</v>
      </c>
      <c r="I1034" s="99"/>
      <c r="J1034" s="100">
        <f>ROUND(I1034*H1034,2)</f>
        <v>0</v>
      </c>
      <c r="K1034" s="96" t="s">
        <v>0</v>
      </c>
      <c r="L1034" s="18"/>
      <c r="M1034" s="101" t="s">
        <v>0</v>
      </c>
      <c r="N1034" s="102" t="s">
        <v>28</v>
      </c>
      <c r="O1034" s="26"/>
      <c r="P1034" s="103">
        <f>O1034*H1034</f>
        <v>0</v>
      </c>
      <c r="Q1034" s="103">
        <v>0</v>
      </c>
      <c r="R1034" s="103">
        <f>Q1034*H1034</f>
        <v>0</v>
      </c>
      <c r="S1034" s="103">
        <v>0</v>
      </c>
      <c r="T1034" s="104">
        <f>S1034*H1034</f>
        <v>0</v>
      </c>
      <c r="AR1034" s="105" t="s">
        <v>168</v>
      </c>
      <c r="AT1034" s="105" t="s">
        <v>86</v>
      </c>
      <c r="AU1034" s="105" t="s">
        <v>44</v>
      </c>
      <c r="AY1034" s="9" t="s">
        <v>84</v>
      </c>
      <c r="BE1034" s="106">
        <f>IF(N1034="základní",J1034,0)</f>
        <v>0</v>
      </c>
      <c r="BF1034" s="106">
        <f>IF(N1034="snížená",J1034,0)</f>
        <v>0</v>
      </c>
      <c r="BG1034" s="106">
        <f>IF(N1034="zákl. přenesená",J1034,0)</f>
        <v>0</v>
      </c>
      <c r="BH1034" s="106">
        <f>IF(N1034="sníž. přenesená",J1034,0)</f>
        <v>0</v>
      </c>
      <c r="BI1034" s="106">
        <f>IF(N1034="nulová",J1034,0)</f>
        <v>0</v>
      </c>
      <c r="BJ1034" s="9" t="s">
        <v>42</v>
      </c>
      <c r="BK1034" s="106">
        <f>ROUND(I1034*H1034,2)</f>
        <v>0</v>
      </c>
      <c r="BL1034" s="9" t="s">
        <v>168</v>
      </c>
      <c r="BM1034" s="105" t="s">
        <v>1179</v>
      </c>
    </row>
    <row r="1035" spans="2:65" s="1" customFormat="1" ht="19.5" x14ac:dyDescent="0.2">
      <c r="B1035" s="18"/>
      <c r="D1035" s="107" t="s">
        <v>93</v>
      </c>
      <c r="F1035" s="108" t="s">
        <v>1178</v>
      </c>
      <c r="I1035" s="38"/>
      <c r="L1035" s="18"/>
      <c r="M1035" s="109"/>
      <c r="N1035" s="26"/>
      <c r="O1035" s="26"/>
      <c r="P1035" s="26"/>
      <c r="Q1035" s="26"/>
      <c r="R1035" s="26"/>
      <c r="S1035" s="26"/>
      <c r="T1035" s="27"/>
      <c r="AT1035" s="9" t="s">
        <v>93</v>
      </c>
      <c r="AU1035" s="9" t="s">
        <v>44</v>
      </c>
    </row>
    <row r="1036" spans="2:65" s="1" customFormat="1" ht="292.5" x14ac:dyDescent="0.2">
      <c r="B1036" s="18"/>
      <c r="D1036" s="107" t="s">
        <v>223</v>
      </c>
      <c r="F1036" s="128" t="s">
        <v>790</v>
      </c>
      <c r="I1036" s="38"/>
      <c r="L1036" s="18"/>
      <c r="M1036" s="109"/>
      <c r="N1036" s="26"/>
      <c r="O1036" s="26"/>
      <c r="P1036" s="26"/>
      <c r="Q1036" s="26"/>
      <c r="R1036" s="26"/>
      <c r="S1036" s="26"/>
      <c r="T1036" s="27"/>
      <c r="AT1036" s="9" t="s">
        <v>223</v>
      </c>
      <c r="AU1036" s="9" t="s">
        <v>44</v>
      </c>
    </row>
    <row r="1037" spans="2:65" s="7" customFormat="1" x14ac:dyDescent="0.2">
      <c r="B1037" s="110"/>
      <c r="D1037" s="107" t="s">
        <v>95</v>
      </c>
      <c r="E1037" s="111" t="s">
        <v>0</v>
      </c>
      <c r="F1037" s="112" t="s">
        <v>1180</v>
      </c>
      <c r="H1037" s="113">
        <v>1</v>
      </c>
      <c r="I1037" s="114"/>
      <c r="L1037" s="110"/>
      <c r="M1037" s="115"/>
      <c r="N1037" s="116"/>
      <c r="O1037" s="116"/>
      <c r="P1037" s="116"/>
      <c r="Q1037" s="116"/>
      <c r="R1037" s="116"/>
      <c r="S1037" s="116"/>
      <c r="T1037" s="117"/>
      <c r="AT1037" s="111" t="s">
        <v>95</v>
      </c>
      <c r="AU1037" s="111" t="s">
        <v>44</v>
      </c>
      <c r="AV1037" s="7" t="s">
        <v>44</v>
      </c>
      <c r="AW1037" s="7" t="s">
        <v>20</v>
      </c>
      <c r="AX1037" s="7" t="s">
        <v>41</v>
      </c>
      <c r="AY1037" s="111" t="s">
        <v>84</v>
      </c>
    </row>
    <row r="1038" spans="2:65" s="1" customFormat="1" ht="36" customHeight="1" x14ac:dyDescent="0.2">
      <c r="B1038" s="93"/>
      <c r="C1038" s="94" t="s">
        <v>1181</v>
      </c>
      <c r="D1038" s="94" t="s">
        <v>86</v>
      </c>
      <c r="E1038" s="95" t="s">
        <v>1060</v>
      </c>
      <c r="F1038" s="96" t="s">
        <v>1182</v>
      </c>
      <c r="G1038" s="97" t="s">
        <v>163</v>
      </c>
      <c r="H1038" s="98">
        <v>1</v>
      </c>
      <c r="I1038" s="99"/>
      <c r="J1038" s="100">
        <f>ROUND(I1038*H1038,2)</f>
        <v>0</v>
      </c>
      <c r="K1038" s="96" t="s">
        <v>0</v>
      </c>
      <c r="L1038" s="18"/>
      <c r="M1038" s="101" t="s">
        <v>0</v>
      </c>
      <c r="N1038" s="102" t="s">
        <v>28</v>
      </c>
      <c r="O1038" s="26"/>
      <c r="P1038" s="103">
        <f>O1038*H1038</f>
        <v>0</v>
      </c>
      <c r="Q1038" s="103">
        <v>0</v>
      </c>
      <c r="R1038" s="103">
        <f>Q1038*H1038</f>
        <v>0</v>
      </c>
      <c r="S1038" s="103">
        <v>0</v>
      </c>
      <c r="T1038" s="104">
        <f>S1038*H1038</f>
        <v>0</v>
      </c>
      <c r="AR1038" s="105" t="s">
        <v>168</v>
      </c>
      <c r="AT1038" s="105" t="s">
        <v>86</v>
      </c>
      <c r="AU1038" s="105" t="s">
        <v>44</v>
      </c>
      <c r="AY1038" s="9" t="s">
        <v>84</v>
      </c>
      <c r="BE1038" s="106">
        <f>IF(N1038="základní",J1038,0)</f>
        <v>0</v>
      </c>
      <c r="BF1038" s="106">
        <f>IF(N1038="snížená",J1038,0)</f>
        <v>0</v>
      </c>
      <c r="BG1038" s="106">
        <f>IF(N1038="zákl. přenesená",J1038,0)</f>
        <v>0</v>
      </c>
      <c r="BH1038" s="106">
        <f>IF(N1038="sníž. přenesená",J1038,0)</f>
        <v>0</v>
      </c>
      <c r="BI1038" s="106">
        <f>IF(N1038="nulová",J1038,0)</f>
        <v>0</v>
      </c>
      <c r="BJ1038" s="9" t="s">
        <v>42</v>
      </c>
      <c r="BK1038" s="106">
        <f>ROUND(I1038*H1038,2)</f>
        <v>0</v>
      </c>
      <c r="BL1038" s="9" t="s">
        <v>168</v>
      </c>
      <c r="BM1038" s="105" t="s">
        <v>1183</v>
      </c>
    </row>
    <row r="1039" spans="2:65" s="1" customFormat="1" ht="19.5" x14ac:dyDescent="0.2">
      <c r="B1039" s="18"/>
      <c r="D1039" s="107" t="s">
        <v>93</v>
      </c>
      <c r="F1039" s="108" t="s">
        <v>1182</v>
      </c>
      <c r="I1039" s="38"/>
      <c r="L1039" s="18"/>
      <c r="M1039" s="109"/>
      <c r="N1039" s="26"/>
      <c r="O1039" s="26"/>
      <c r="P1039" s="26"/>
      <c r="Q1039" s="26"/>
      <c r="R1039" s="26"/>
      <c r="S1039" s="26"/>
      <c r="T1039" s="27"/>
      <c r="AT1039" s="9" t="s">
        <v>93</v>
      </c>
      <c r="AU1039" s="9" t="s">
        <v>44</v>
      </c>
    </row>
    <row r="1040" spans="2:65" s="1" customFormat="1" ht="292.5" x14ac:dyDescent="0.2">
      <c r="B1040" s="18"/>
      <c r="D1040" s="107" t="s">
        <v>223</v>
      </c>
      <c r="F1040" s="128" t="s">
        <v>790</v>
      </c>
      <c r="I1040" s="38"/>
      <c r="L1040" s="18"/>
      <c r="M1040" s="109"/>
      <c r="N1040" s="26"/>
      <c r="O1040" s="26"/>
      <c r="P1040" s="26"/>
      <c r="Q1040" s="26"/>
      <c r="R1040" s="26"/>
      <c r="S1040" s="26"/>
      <c r="T1040" s="27"/>
      <c r="AT1040" s="9" t="s">
        <v>223</v>
      </c>
      <c r="AU1040" s="9" t="s">
        <v>44</v>
      </c>
    </row>
    <row r="1041" spans="2:65" s="7" customFormat="1" x14ac:dyDescent="0.2">
      <c r="B1041" s="110"/>
      <c r="D1041" s="107" t="s">
        <v>95</v>
      </c>
      <c r="E1041" s="111" t="s">
        <v>0</v>
      </c>
      <c r="F1041" s="112" t="s">
        <v>1184</v>
      </c>
      <c r="H1041" s="113">
        <v>1</v>
      </c>
      <c r="I1041" s="114"/>
      <c r="L1041" s="110"/>
      <c r="M1041" s="115"/>
      <c r="N1041" s="116"/>
      <c r="O1041" s="116"/>
      <c r="P1041" s="116"/>
      <c r="Q1041" s="116"/>
      <c r="R1041" s="116"/>
      <c r="S1041" s="116"/>
      <c r="T1041" s="117"/>
      <c r="AT1041" s="111" t="s">
        <v>95</v>
      </c>
      <c r="AU1041" s="111" t="s">
        <v>44</v>
      </c>
      <c r="AV1041" s="7" t="s">
        <v>44</v>
      </c>
      <c r="AW1041" s="7" t="s">
        <v>20</v>
      </c>
      <c r="AX1041" s="7" t="s">
        <v>41</v>
      </c>
      <c r="AY1041" s="111" t="s">
        <v>84</v>
      </c>
    </row>
    <row r="1042" spans="2:65" s="1" customFormat="1" ht="36" customHeight="1" x14ac:dyDescent="0.2">
      <c r="B1042" s="93"/>
      <c r="C1042" s="94" t="s">
        <v>1185</v>
      </c>
      <c r="D1042" s="94" t="s">
        <v>86</v>
      </c>
      <c r="E1042" s="95" t="s">
        <v>1064</v>
      </c>
      <c r="F1042" s="96" t="s">
        <v>1186</v>
      </c>
      <c r="G1042" s="97" t="s">
        <v>163</v>
      </c>
      <c r="H1042" s="98">
        <v>1</v>
      </c>
      <c r="I1042" s="99"/>
      <c r="J1042" s="100">
        <f>ROUND(I1042*H1042,2)</f>
        <v>0</v>
      </c>
      <c r="K1042" s="96" t="s">
        <v>0</v>
      </c>
      <c r="L1042" s="18"/>
      <c r="M1042" s="101" t="s">
        <v>0</v>
      </c>
      <c r="N1042" s="102" t="s">
        <v>28</v>
      </c>
      <c r="O1042" s="26"/>
      <c r="P1042" s="103">
        <f>O1042*H1042</f>
        <v>0</v>
      </c>
      <c r="Q1042" s="103">
        <v>0</v>
      </c>
      <c r="R1042" s="103">
        <f>Q1042*H1042</f>
        <v>0</v>
      </c>
      <c r="S1042" s="103">
        <v>0</v>
      </c>
      <c r="T1042" s="104">
        <f>S1042*H1042</f>
        <v>0</v>
      </c>
      <c r="AR1042" s="105" t="s">
        <v>168</v>
      </c>
      <c r="AT1042" s="105" t="s">
        <v>86</v>
      </c>
      <c r="AU1042" s="105" t="s">
        <v>44</v>
      </c>
      <c r="AY1042" s="9" t="s">
        <v>84</v>
      </c>
      <c r="BE1042" s="106">
        <f>IF(N1042="základní",J1042,0)</f>
        <v>0</v>
      </c>
      <c r="BF1042" s="106">
        <f>IF(N1042="snížená",J1042,0)</f>
        <v>0</v>
      </c>
      <c r="BG1042" s="106">
        <f>IF(N1042="zákl. přenesená",J1042,0)</f>
        <v>0</v>
      </c>
      <c r="BH1042" s="106">
        <f>IF(N1042="sníž. přenesená",J1042,0)</f>
        <v>0</v>
      </c>
      <c r="BI1042" s="106">
        <f>IF(N1042="nulová",J1042,0)</f>
        <v>0</v>
      </c>
      <c r="BJ1042" s="9" t="s">
        <v>42</v>
      </c>
      <c r="BK1042" s="106">
        <f>ROUND(I1042*H1042,2)</f>
        <v>0</v>
      </c>
      <c r="BL1042" s="9" t="s">
        <v>168</v>
      </c>
      <c r="BM1042" s="105" t="s">
        <v>1187</v>
      </c>
    </row>
    <row r="1043" spans="2:65" s="1" customFormat="1" ht="19.5" x14ac:dyDescent="0.2">
      <c r="B1043" s="18"/>
      <c r="D1043" s="107" t="s">
        <v>93</v>
      </c>
      <c r="F1043" s="108" t="s">
        <v>1186</v>
      </c>
      <c r="I1043" s="38"/>
      <c r="L1043" s="18"/>
      <c r="M1043" s="109"/>
      <c r="N1043" s="26"/>
      <c r="O1043" s="26"/>
      <c r="P1043" s="26"/>
      <c r="Q1043" s="26"/>
      <c r="R1043" s="26"/>
      <c r="S1043" s="26"/>
      <c r="T1043" s="27"/>
      <c r="AT1043" s="9" t="s">
        <v>93</v>
      </c>
      <c r="AU1043" s="9" t="s">
        <v>44</v>
      </c>
    </row>
    <row r="1044" spans="2:65" s="1" customFormat="1" ht="292.5" x14ac:dyDescent="0.2">
      <c r="B1044" s="18"/>
      <c r="D1044" s="107" t="s">
        <v>223</v>
      </c>
      <c r="F1044" s="128" t="s">
        <v>790</v>
      </c>
      <c r="I1044" s="38"/>
      <c r="L1044" s="18"/>
      <c r="M1044" s="109"/>
      <c r="N1044" s="26"/>
      <c r="O1044" s="26"/>
      <c r="P1044" s="26"/>
      <c r="Q1044" s="26"/>
      <c r="R1044" s="26"/>
      <c r="S1044" s="26"/>
      <c r="T1044" s="27"/>
      <c r="AT1044" s="9" t="s">
        <v>223</v>
      </c>
      <c r="AU1044" s="9" t="s">
        <v>44</v>
      </c>
    </row>
    <row r="1045" spans="2:65" s="7" customFormat="1" x14ac:dyDescent="0.2">
      <c r="B1045" s="110"/>
      <c r="D1045" s="107" t="s">
        <v>95</v>
      </c>
      <c r="E1045" s="111" t="s">
        <v>0</v>
      </c>
      <c r="F1045" s="112" t="s">
        <v>1188</v>
      </c>
      <c r="H1045" s="113">
        <v>1</v>
      </c>
      <c r="I1045" s="114"/>
      <c r="L1045" s="110"/>
      <c r="M1045" s="115"/>
      <c r="N1045" s="116"/>
      <c r="O1045" s="116"/>
      <c r="P1045" s="116"/>
      <c r="Q1045" s="116"/>
      <c r="R1045" s="116"/>
      <c r="S1045" s="116"/>
      <c r="T1045" s="117"/>
      <c r="AT1045" s="111" t="s">
        <v>95</v>
      </c>
      <c r="AU1045" s="111" t="s">
        <v>44</v>
      </c>
      <c r="AV1045" s="7" t="s">
        <v>44</v>
      </c>
      <c r="AW1045" s="7" t="s">
        <v>20</v>
      </c>
      <c r="AX1045" s="7" t="s">
        <v>41</v>
      </c>
      <c r="AY1045" s="111" t="s">
        <v>84</v>
      </c>
    </row>
    <row r="1046" spans="2:65" s="1" customFormat="1" ht="36" customHeight="1" x14ac:dyDescent="0.2">
      <c r="B1046" s="93"/>
      <c r="C1046" s="94" t="s">
        <v>1189</v>
      </c>
      <c r="D1046" s="94" t="s">
        <v>86</v>
      </c>
      <c r="E1046" s="95" t="s">
        <v>1068</v>
      </c>
      <c r="F1046" s="96" t="s">
        <v>1190</v>
      </c>
      <c r="G1046" s="97" t="s">
        <v>163</v>
      </c>
      <c r="H1046" s="98">
        <v>1</v>
      </c>
      <c r="I1046" s="99"/>
      <c r="J1046" s="100">
        <f>ROUND(I1046*H1046,2)</f>
        <v>0</v>
      </c>
      <c r="K1046" s="96" t="s">
        <v>0</v>
      </c>
      <c r="L1046" s="18"/>
      <c r="M1046" s="101" t="s">
        <v>0</v>
      </c>
      <c r="N1046" s="102" t="s">
        <v>28</v>
      </c>
      <c r="O1046" s="26"/>
      <c r="P1046" s="103">
        <f>O1046*H1046</f>
        <v>0</v>
      </c>
      <c r="Q1046" s="103">
        <v>0</v>
      </c>
      <c r="R1046" s="103">
        <f>Q1046*H1046</f>
        <v>0</v>
      </c>
      <c r="S1046" s="103">
        <v>0</v>
      </c>
      <c r="T1046" s="104">
        <f>S1046*H1046</f>
        <v>0</v>
      </c>
      <c r="AR1046" s="105" t="s">
        <v>168</v>
      </c>
      <c r="AT1046" s="105" t="s">
        <v>86</v>
      </c>
      <c r="AU1046" s="105" t="s">
        <v>44</v>
      </c>
      <c r="AY1046" s="9" t="s">
        <v>84</v>
      </c>
      <c r="BE1046" s="106">
        <f>IF(N1046="základní",J1046,0)</f>
        <v>0</v>
      </c>
      <c r="BF1046" s="106">
        <f>IF(N1046="snížená",J1046,0)</f>
        <v>0</v>
      </c>
      <c r="BG1046" s="106">
        <f>IF(N1046="zákl. přenesená",J1046,0)</f>
        <v>0</v>
      </c>
      <c r="BH1046" s="106">
        <f>IF(N1046="sníž. přenesená",J1046,0)</f>
        <v>0</v>
      </c>
      <c r="BI1046" s="106">
        <f>IF(N1046="nulová",J1046,0)</f>
        <v>0</v>
      </c>
      <c r="BJ1046" s="9" t="s">
        <v>42</v>
      </c>
      <c r="BK1046" s="106">
        <f>ROUND(I1046*H1046,2)</f>
        <v>0</v>
      </c>
      <c r="BL1046" s="9" t="s">
        <v>168</v>
      </c>
      <c r="BM1046" s="105" t="s">
        <v>1191</v>
      </c>
    </row>
    <row r="1047" spans="2:65" s="1" customFormat="1" ht="19.5" x14ac:dyDescent="0.2">
      <c r="B1047" s="18"/>
      <c r="D1047" s="107" t="s">
        <v>93</v>
      </c>
      <c r="F1047" s="108" t="s">
        <v>1190</v>
      </c>
      <c r="I1047" s="38"/>
      <c r="L1047" s="18"/>
      <c r="M1047" s="109"/>
      <c r="N1047" s="26"/>
      <c r="O1047" s="26"/>
      <c r="P1047" s="26"/>
      <c r="Q1047" s="26"/>
      <c r="R1047" s="26"/>
      <c r="S1047" s="26"/>
      <c r="T1047" s="27"/>
      <c r="AT1047" s="9" t="s">
        <v>93</v>
      </c>
      <c r="AU1047" s="9" t="s">
        <v>44</v>
      </c>
    </row>
    <row r="1048" spans="2:65" s="1" customFormat="1" ht="292.5" x14ac:dyDescent="0.2">
      <c r="B1048" s="18"/>
      <c r="D1048" s="107" t="s">
        <v>223</v>
      </c>
      <c r="F1048" s="128" t="s">
        <v>790</v>
      </c>
      <c r="I1048" s="38"/>
      <c r="L1048" s="18"/>
      <c r="M1048" s="109"/>
      <c r="N1048" s="26"/>
      <c r="O1048" s="26"/>
      <c r="P1048" s="26"/>
      <c r="Q1048" s="26"/>
      <c r="R1048" s="26"/>
      <c r="S1048" s="26"/>
      <c r="T1048" s="27"/>
      <c r="AT1048" s="9" t="s">
        <v>223</v>
      </c>
      <c r="AU1048" s="9" t="s">
        <v>44</v>
      </c>
    </row>
    <row r="1049" spans="2:65" s="7" customFormat="1" x14ac:dyDescent="0.2">
      <c r="B1049" s="110"/>
      <c r="D1049" s="107" t="s">
        <v>95</v>
      </c>
      <c r="E1049" s="111" t="s">
        <v>0</v>
      </c>
      <c r="F1049" s="112" t="s">
        <v>1192</v>
      </c>
      <c r="H1049" s="113">
        <v>1</v>
      </c>
      <c r="I1049" s="114"/>
      <c r="L1049" s="110"/>
      <c r="M1049" s="115"/>
      <c r="N1049" s="116"/>
      <c r="O1049" s="116"/>
      <c r="P1049" s="116"/>
      <c r="Q1049" s="116"/>
      <c r="R1049" s="116"/>
      <c r="S1049" s="116"/>
      <c r="T1049" s="117"/>
      <c r="AT1049" s="111" t="s">
        <v>95</v>
      </c>
      <c r="AU1049" s="111" t="s">
        <v>44</v>
      </c>
      <c r="AV1049" s="7" t="s">
        <v>44</v>
      </c>
      <c r="AW1049" s="7" t="s">
        <v>20</v>
      </c>
      <c r="AX1049" s="7" t="s">
        <v>41</v>
      </c>
      <c r="AY1049" s="111" t="s">
        <v>84</v>
      </c>
    </row>
    <row r="1050" spans="2:65" s="1" customFormat="1" ht="36" customHeight="1" x14ac:dyDescent="0.2">
      <c r="B1050" s="93"/>
      <c r="C1050" s="94" t="s">
        <v>1193</v>
      </c>
      <c r="D1050" s="94" t="s">
        <v>86</v>
      </c>
      <c r="E1050" s="95" t="s">
        <v>1072</v>
      </c>
      <c r="F1050" s="96" t="s">
        <v>1194</v>
      </c>
      <c r="G1050" s="97" t="s">
        <v>163</v>
      </c>
      <c r="H1050" s="98">
        <v>1</v>
      </c>
      <c r="I1050" s="99"/>
      <c r="J1050" s="100">
        <f>ROUND(I1050*H1050,2)</f>
        <v>0</v>
      </c>
      <c r="K1050" s="96" t="s">
        <v>0</v>
      </c>
      <c r="L1050" s="18"/>
      <c r="M1050" s="101" t="s">
        <v>0</v>
      </c>
      <c r="N1050" s="102" t="s">
        <v>28</v>
      </c>
      <c r="O1050" s="26"/>
      <c r="P1050" s="103">
        <f>O1050*H1050</f>
        <v>0</v>
      </c>
      <c r="Q1050" s="103">
        <v>0</v>
      </c>
      <c r="R1050" s="103">
        <f>Q1050*H1050</f>
        <v>0</v>
      </c>
      <c r="S1050" s="103">
        <v>0</v>
      </c>
      <c r="T1050" s="104">
        <f>S1050*H1050</f>
        <v>0</v>
      </c>
      <c r="AR1050" s="105" t="s">
        <v>168</v>
      </c>
      <c r="AT1050" s="105" t="s">
        <v>86</v>
      </c>
      <c r="AU1050" s="105" t="s">
        <v>44</v>
      </c>
      <c r="AY1050" s="9" t="s">
        <v>84</v>
      </c>
      <c r="BE1050" s="106">
        <f>IF(N1050="základní",J1050,0)</f>
        <v>0</v>
      </c>
      <c r="BF1050" s="106">
        <f>IF(N1050="snížená",J1050,0)</f>
        <v>0</v>
      </c>
      <c r="BG1050" s="106">
        <f>IF(N1050="zákl. přenesená",J1050,0)</f>
        <v>0</v>
      </c>
      <c r="BH1050" s="106">
        <f>IF(N1050="sníž. přenesená",J1050,0)</f>
        <v>0</v>
      </c>
      <c r="BI1050" s="106">
        <f>IF(N1050="nulová",J1050,0)</f>
        <v>0</v>
      </c>
      <c r="BJ1050" s="9" t="s">
        <v>42</v>
      </c>
      <c r="BK1050" s="106">
        <f>ROUND(I1050*H1050,2)</f>
        <v>0</v>
      </c>
      <c r="BL1050" s="9" t="s">
        <v>168</v>
      </c>
      <c r="BM1050" s="105" t="s">
        <v>1195</v>
      </c>
    </row>
    <row r="1051" spans="2:65" s="1" customFormat="1" ht="19.5" x14ac:dyDescent="0.2">
      <c r="B1051" s="18"/>
      <c r="D1051" s="107" t="s">
        <v>93</v>
      </c>
      <c r="F1051" s="108" t="s">
        <v>1194</v>
      </c>
      <c r="I1051" s="38"/>
      <c r="L1051" s="18"/>
      <c r="M1051" s="109"/>
      <c r="N1051" s="26"/>
      <c r="O1051" s="26"/>
      <c r="P1051" s="26"/>
      <c r="Q1051" s="26"/>
      <c r="R1051" s="26"/>
      <c r="S1051" s="26"/>
      <c r="T1051" s="27"/>
      <c r="AT1051" s="9" t="s">
        <v>93</v>
      </c>
      <c r="AU1051" s="9" t="s">
        <v>44</v>
      </c>
    </row>
    <row r="1052" spans="2:65" s="1" customFormat="1" ht="292.5" x14ac:dyDescent="0.2">
      <c r="B1052" s="18"/>
      <c r="D1052" s="107" t="s">
        <v>223</v>
      </c>
      <c r="F1052" s="128" t="s">
        <v>790</v>
      </c>
      <c r="I1052" s="38"/>
      <c r="L1052" s="18"/>
      <c r="M1052" s="109"/>
      <c r="N1052" s="26"/>
      <c r="O1052" s="26"/>
      <c r="P1052" s="26"/>
      <c r="Q1052" s="26"/>
      <c r="R1052" s="26"/>
      <c r="S1052" s="26"/>
      <c r="T1052" s="27"/>
      <c r="AT1052" s="9" t="s">
        <v>223</v>
      </c>
      <c r="AU1052" s="9" t="s">
        <v>44</v>
      </c>
    </row>
    <row r="1053" spans="2:65" s="7" customFormat="1" x14ac:dyDescent="0.2">
      <c r="B1053" s="110"/>
      <c r="D1053" s="107" t="s">
        <v>95</v>
      </c>
      <c r="E1053" s="111" t="s">
        <v>0</v>
      </c>
      <c r="F1053" s="112" t="s">
        <v>1196</v>
      </c>
      <c r="H1053" s="113">
        <v>1</v>
      </c>
      <c r="I1053" s="114"/>
      <c r="L1053" s="110"/>
      <c r="M1053" s="115"/>
      <c r="N1053" s="116"/>
      <c r="O1053" s="116"/>
      <c r="P1053" s="116"/>
      <c r="Q1053" s="116"/>
      <c r="R1053" s="116"/>
      <c r="S1053" s="116"/>
      <c r="T1053" s="117"/>
      <c r="AT1053" s="111" t="s">
        <v>95</v>
      </c>
      <c r="AU1053" s="111" t="s">
        <v>44</v>
      </c>
      <c r="AV1053" s="7" t="s">
        <v>44</v>
      </c>
      <c r="AW1053" s="7" t="s">
        <v>20</v>
      </c>
      <c r="AX1053" s="7" t="s">
        <v>41</v>
      </c>
      <c r="AY1053" s="111" t="s">
        <v>84</v>
      </c>
    </row>
    <row r="1054" spans="2:65" s="1" customFormat="1" ht="36" customHeight="1" x14ac:dyDescent="0.2">
      <c r="B1054" s="93"/>
      <c r="C1054" s="94" t="s">
        <v>1197</v>
      </c>
      <c r="D1054" s="94" t="s">
        <v>86</v>
      </c>
      <c r="E1054" s="95" t="s">
        <v>1073</v>
      </c>
      <c r="F1054" s="96" t="s">
        <v>1198</v>
      </c>
      <c r="G1054" s="97" t="s">
        <v>163</v>
      </c>
      <c r="H1054" s="98">
        <v>1</v>
      </c>
      <c r="I1054" s="99"/>
      <c r="J1054" s="100">
        <f>ROUND(I1054*H1054,2)</f>
        <v>0</v>
      </c>
      <c r="K1054" s="96" t="s">
        <v>0</v>
      </c>
      <c r="L1054" s="18"/>
      <c r="M1054" s="101" t="s">
        <v>0</v>
      </c>
      <c r="N1054" s="102" t="s">
        <v>28</v>
      </c>
      <c r="O1054" s="26"/>
      <c r="P1054" s="103">
        <f>O1054*H1054</f>
        <v>0</v>
      </c>
      <c r="Q1054" s="103">
        <v>0</v>
      </c>
      <c r="R1054" s="103">
        <f>Q1054*H1054</f>
        <v>0</v>
      </c>
      <c r="S1054" s="103">
        <v>0</v>
      </c>
      <c r="T1054" s="104">
        <f>S1054*H1054</f>
        <v>0</v>
      </c>
      <c r="AR1054" s="105" t="s">
        <v>168</v>
      </c>
      <c r="AT1054" s="105" t="s">
        <v>86</v>
      </c>
      <c r="AU1054" s="105" t="s">
        <v>44</v>
      </c>
      <c r="AY1054" s="9" t="s">
        <v>84</v>
      </c>
      <c r="BE1054" s="106">
        <f>IF(N1054="základní",J1054,0)</f>
        <v>0</v>
      </c>
      <c r="BF1054" s="106">
        <f>IF(N1054="snížená",J1054,0)</f>
        <v>0</v>
      </c>
      <c r="BG1054" s="106">
        <f>IF(N1054="zákl. přenesená",J1054,0)</f>
        <v>0</v>
      </c>
      <c r="BH1054" s="106">
        <f>IF(N1054="sníž. přenesená",J1054,0)</f>
        <v>0</v>
      </c>
      <c r="BI1054" s="106">
        <f>IF(N1054="nulová",J1054,0)</f>
        <v>0</v>
      </c>
      <c r="BJ1054" s="9" t="s">
        <v>42</v>
      </c>
      <c r="BK1054" s="106">
        <f>ROUND(I1054*H1054,2)</f>
        <v>0</v>
      </c>
      <c r="BL1054" s="9" t="s">
        <v>168</v>
      </c>
      <c r="BM1054" s="105" t="s">
        <v>1199</v>
      </c>
    </row>
    <row r="1055" spans="2:65" s="1" customFormat="1" ht="19.5" x14ac:dyDescent="0.2">
      <c r="B1055" s="18"/>
      <c r="D1055" s="107" t="s">
        <v>93</v>
      </c>
      <c r="F1055" s="108" t="s">
        <v>1198</v>
      </c>
      <c r="I1055" s="38"/>
      <c r="L1055" s="18"/>
      <c r="M1055" s="109"/>
      <c r="N1055" s="26"/>
      <c r="O1055" s="26"/>
      <c r="P1055" s="26"/>
      <c r="Q1055" s="26"/>
      <c r="R1055" s="26"/>
      <c r="S1055" s="26"/>
      <c r="T1055" s="27"/>
      <c r="AT1055" s="9" t="s">
        <v>93</v>
      </c>
      <c r="AU1055" s="9" t="s">
        <v>44</v>
      </c>
    </row>
    <row r="1056" spans="2:65" s="1" customFormat="1" ht="292.5" x14ac:dyDescent="0.2">
      <c r="B1056" s="18"/>
      <c r="D1056" s="107" t="s">
        <v>223</v>
      </c>
      <c r="F1056" s="128" t="s">
        <v>790</v>
      </c>
      <c r="I1056" s="38"/>
      <c r="L1056" s="18"/>
      <c r="M1056" s="109"/>
      <c r="N1056" s="26"/>
      <c r="O1056" s="26"/>
      <c r="P1056" s="26"/>
      <c r="Q1056" s="26"/>
      <c r="R1056" s="26"/>
      <c r="S1056" s="26"/>
      <c r="T1056" s="27"/>
      <c r="AT1056" s="9" t="s">
        <v>223</v>
      </c>
      <c r="AU1056" s="9" t="s">
        <v>44</v>
      </c>
    </row>
    <row r="1057" spans="2:65" s="7" customFormat="1" x14ac:dyDescent="0.2">
      <c r="B1057" s="110"/>
      <c r="D1057" s="107" t="s">
        <v>95</v>
      </c>
      <c r="E1057" s="111" t="s">
        <v>0</v>
      </c>
      <c r="F1057" s="112" t="s">
        <v>1200</v>
      </c>
      <c r="H1057" s="113">
        <v>1</v>
      </c>
      <c r="I1057" s="114"/>
      <c r="L1057" s="110"/>
      <c r="M1057" s="115"/>
      <c r="N1057" s="116"/>
      <c r="O1057" s="116"/>
      <c r="P1057" s="116"/>
      <c r="Q1057" s="116"/>
      <c r="R1057" s="116"/>
      <c r="S1057" s="116"/>
      <c r="T1057" s="117"/>
      <c r="AT1057" s="111" t="s">
        <v>95</v>
      </c>
      <c r="AU1057" s="111" t="s">
        <v>44</v>
      </c>
      <c r="AV1057" s="7" t="s">
        <v>44</v>
      </c>
      <c r="AW1057" s="7" t="s">
        <v>20</v>
      </c>
      <c r="AX1057" s="7" t="s">
        <v>41</v>
      </c>
      <c r="AY1057" s="111" t="s">
        <v>84</v>
      </c>
    </row>
    <row r="1058" spans="2:65" s="1" customFormat="1" ht="36" customHeight="1" x14ac:dyDescent="0.2">
      <c r="B1058" s="93"/>
      <c r="C1058" s="94" t="s">
        <v>1201</v>
      </c>
      <c r="D1058" s="94" t="s">
        <v>86</v>
      </c>
      <c r="E1058" s="95" t="s">
        <v>1074</v>
      </c>
      <c r="F1058" s="96" t="s">
        <v>1202</v>
      </c>
      <c r="G1058" s="97" t="s">
        <v>163</v>
      </c>
      <c r="H1058" s="98">
        <v>1</v>
      </c>
      <c r="I1058" s="99"/>
      <c r="J1058" s="100">
        <f>ROUND(I1058*H1058,2)</f>
        <v>0</v>
      </c>
      <c r="K1058" s="96" t="s">
        <v>0</v>
      </c>
      <c r="L1058" s="18"/>
      <c r="M1058" s="101" t="s">
        <v>0</v>
      </c>
      <c r="N1058" s="102" t="s">
        <v>28</v>
      </c>
      <c r="O1058" s="26"/>
      <c r="P1058" s="103">
        <f>O1058*H1058</f>
        <v>0</v>
      </c>
      <c r="Q1058" s="103">
        <v>0</v>
      </c>
      <c r="R1058" s="103">
        <f>Q1058*H1058</f>
        <v>0</v>
      </c>
      <c r="S1058" s="103">
        <v>0</v>
      </c>
      <c r="T1058" s="104">
        <f>S1058*H1058</f>
        <v>0</v>
      </c>
      <c r="AR1058" s="105" t="s">
        <v>168</v>
      </c>
      <c r="AT1058" s="105" t="s">
        <v>86</v>
      </c>
      <c r="AU1058" s="105" t="s">
        <v>44</v>
      </c>
      <c r="AY1058" s="9" t="s">
        <v>84</v>
      </c>
      <c r="BE1058" s="106">
        <f>IF(N1058="základní",J1058,0)</f>
        <v>0</v>
      </c>
      <c r="BF1058" s="106">
        <f>IF(N1058="snížená",J1058,0)</f>
        <v>0</v>
      </c>
      <c r="BG1058" s="106">
        <f>IF(N1058="zákl. přenesená",J1058,0)</f>
        <v>0</v>
      </c>
      <c r="BH1058" s="106">
        <f>IF(N1058="sníž. přenesená",J1058,0)</f>
        <v>0</v>
      </c>
      <c r="BI1058" s="106">
        <f>IF(N1058="nulová",J1058,0)</f>
        <v>0</v>
      </c>
      <c r="BJ1058" s="9" t="s">
        <v>42</v>
      </c>
      <c r="BK1058" s="106">
        <f>ROUND(I1058*H1058,2)</f>
        <v>0</v>
      </c>
      <c r="BL1058" s="9" t="s">
        <v>168</v>
      </c>
      <c r="BM1058" s="105" t="s">
        <v>1203</v>
      </c>
    </row>
    <row r="1059" spans="2:65" s="1" customFormat="1" ht="19.5" x14ac:dyDescent="0.2">
      <c r="B1059" s="18"/>
      <c r="D1059" s="107" t="s">
        <v>93</v>
      </c>
      <c r="F1059" s="108" t="s">
        <v>1202</v>
      </c>
      <c r="I1059" s="38"/>
      <c r="L1059" s="18"/>
      <c r="M1059" s="109"/>
      <c r="N1059" s="26"/>
      <c r="O1059" s="26"/>
      <c r="P1059" s="26"/>
      <c r="Q1059" s="26"/>
      <c r="R1059" s="26"/>
      <c r="S1059" s="26"/>
      <c r="T1059" s="27"/>
      <c r="AT1059" s="9" t="s">
        <v>93</v>
      </c>
      <c r="AU1059" s="9" t="s">
        <v>44</v>
      </c>
    </row>
    <row r="1060" spans="2:65" s="1" customFormat="1" ht="292.5" x14ac:dyDescent="0.2">
      <c r="B1060" s="18"/>
      <c r="D1060" s="107" t="s">
        <v>223</v>
      </c>
      <c r="F1060" s="128" t="s">
        <v>790</v>
      </c>
      <c r="I1060" s="38"/>
      <c r="L1060" s="18"/>
      <c r="M1060" s="109"/>
      <c r="N1060" s="26"/>
      <c r="O1060" s="26"/>
      <c r="P1060" s="26"/>
      <c r="Q1060" s="26"/>
      <c r="R1060" s="26"/>
      <c r="S1060" s="26"/>
      <c r="T1060" s="27"/>
      <c r="AT1060" s="9" t="s">
        <v>223</v>
      </c>
      <c r="AU1060" s="9" t="s">
        <v>44</v>
      </c>
    </row>
    <row r="1061" spans="2:65" s="7" customFormat="1" x14ac:dyDescent="0.2">
      <c r="B1061" s="110"/>
      <c r="D1061" s="107" t="s">
        <v>95</v>
      </c>
      <c r="E1061" s="111" t="s">
        <v>0</v>
      </c>
      <c r="F1061" s="112" t="s">
        <v>1204</v>
      </c>
      <c r="H1061" s="113">
        <v>1</v>
      </c>
      <c r="I1061" s="114"/>
      <c r="L1061" s="110"/>
      <c r="M1061" s="115"/>
      <c r="N1061" s="116"/>
      <c r="O1061" s="116"/>
      <c r="P1061" s="116"/>
      <c r="Q1061" s="116"/>
      <c r="R1061" s="116"/>
      <c r="S1061" s="116"/>
      <c r="T1061" s="117"/>
      <c r="AT1061" s="111" t="s">
        <v>95</v>
      </c>
      <c r="AU1061" s="111" t="s">
        <v>44</v>
      </c>
      <c r="AV1061" s="7" t="s">
        <v>44</v>
      </c>
      <c r="AW1061" s="7" t="s">
        <v>20</v>
      </c>
      <c r="AX1061" s="7" t="s">
        <v>41</v>
      </c>
      <c r="AY1061" s="111" t="s">
        <v>84</v>
      </c>
    </row>
    <row r="1062" spans="2:65" s="1" customFormat="1" ht="36" customHeight="1" x14ac:dyDescent="0.2">
      <c r="B1062" s="93"/>
      <c r="C1062" s="94" t="s">
        <v>1205</v>
      </c>
      <c r="D1062" s="94" t="s">
        <v>86</v>
      </c>
      <c r="E1062" s="95" t="s">
        <v>1075</v>
      </c>
      <c r="F1062" s="96" t="s">
        <v>1206</v>
      </c>
      <c r="G1062" s="97" t="s">
        <v>163</v>
      </c>
      <c r="H1062" s="98">
        <v>1</v>
      </c>
      <c r="I1062" s="99"/>
      <c r="J1062" s="100">
        <f>ROUND(I1062*H1062,2)</f>
        <v>0</v>
      </c>
      <c r="K1062" s="96" t="s">
        <v>0</v>
      </c>
      <c r="L1062" s="18"/>
      <c r="M1062" s="101" t="s">
        <v>0</v>
      </c>
      <c r="N1062" s="102" t="s">
        <v>28</v>
      </c>
      <c r="O1062" s="26"/>
      <c r="P1062" s="103">
        <f>O1062*H1062</f>
        <v>0</v>
      </c>
      <c r="Q1062" s="103">
        <v>0</v>
      </c>
      <c r="R1062" s="103">
        <f>Q1062*H1062</f>
        <v>0</v>
      </c>
      <c r="S1062" s="103">
        <v>0</v>
      </c>
      <c r="T1062" s="104">
        <f>S1062*H1062</f>
        <v>0</v>
      </c>
      <c r="AR1062" s="105" t="s">
        <v>168</v>
      </c>
      <c r="AT1062" s="105" t="s">
        <v>86</v>
      </c>
      <c r="AU1062" s="105" t="s">
        <v>44</v>
      </c>
      <c r="AY1062" s="9" t="s">
        <v>84</v>
      </c>
      <c r="BE1062" s="106">
        <f>IF(N1062="základní",J1062,0)</f>
        <v>0</v>
      </c>
      <c r="BF1062" s="106">
        <f>IF(N1062="snížená",J1062,0)</f>
        <v>0</v>
      </c>
      <c r="BG1062" s="106">
        <f>IF(N1062="zákl. přenesená",J1062,0)</f>
        <v>0</v>
      </c>
      <c r="BH1062" s="106">
        <f>IF(N1062="sníž. přenesená",J1062,0)</f>
        <v>0</v>
      </c>
      <c r="BI1062" s="106">
        <f>IF(N1062="nulová",J1062,0)</f>
        <v>0</v>
      </c>
      <c r="BJ1062" s="9" t="s">
        <v>42</v>
      </c>
      <c r="BK1062" s="106">
        <f>ROUND(I1062*H1062,2)</f>
        <v>0</v>
      </c>
      <c r="BL1062" s="9" t="s">
        <v>168</v>
      </c>
      <c r="BM1062" s="105" t="s">
        <v>1207</v>
      </c>
    </row>
    <row r="1063" spans="2:65" s="1" customFormat="1" ht="19.5" x14ac:dyDescent="0.2">
      <c r="B1063" s="18"/>
      <c r="D1063" s="107" t="s">
        <v>93</v>
      </c>
      <c r="F1063" s="108" t="s">
        <v>1206</v>
      </c>
      <c r="I1063" s="38"/>
      <c r="L1063" s="18"/>
      <c r="M1063" s="109"/>
      <c r="N1063" s="26"/>
      <c r="O1063" s="26"/>
      <c r="P1063" s="26"/>
      <c r="Q1063" s="26"/>
      <c r="R1063" s="26"/>
      <c r="S1063" s="26"/>
      <c r="T1063" s="27"/>
      <c r="AT1063" s="9" t="s">
        <v>93</v>
      </c>
      <c r="AU1063" s="9" t="s">
        <v>44</v>
      </c>
    </row>
    <row r="1064" spans="2:65" s="1" customFormat="1" ht="292.5" x14ac:dyDescent="0.2">
      <c r="B1064" s="18"/>
      <c r="D1064" s="107" t="s">
        <v>223</v>
      </c>
      <c r="F1064" s="128" t="s">
        <v>790</v>
      </c>
      <c r="I1064" s="38"/>
      <c r="L1064" s="18"/>
      <c r="M1064" s="109"/>
      <c r="N1064" s="26"/>
      <c r="O1064" s="26"/>
      <c r="P1064" s="26"/>
      <c r="Q1064" s="26"/>
      <c r="R1064" s="26"/>
      <c r="S1064" s="26"/>
      <c r="T1064" s="27"/>
      <c r="AT1064" s="9" t="s">
        <v>223</v>
      </c>
      <c r="AU1064" s="9" t="s">
        <v>44</v>
      </c>
    </row>
    <row r="1065" spans="2:65" s="7" customFormat="1" x14ac:dyDescent="0.2">
      <c r="B1065" s="110"/>
      <c r="D1065" s="107" t="s">
        <v>95</v>
      </c>
      <c r="E1065" s="111" t="s">
        <v>0</v>
      </c>
      <c r="F1065" s="112" t="s">
        <v>1208</v>
      </c>
      <c r="H1065" s="113">
        <v>1</v>
      </c>
      <c r="I1065" s="114"/>
      <c r="L1065" s="110"/>
      <c r="M1065" s="115"/>
      <c r="N1065" s="116"/>
      <c r="O1065" s="116"/>
      <c r="P1065" s="116"/>
      <c r="Q1065" s="116"/>
      <c r="R1065" s="116"/>
      <c r="S1065" s="116"/>
      <c r="T1065" s="117"/>
      <c r="AT1065" s="111" t="s">
        <v>95</v>
      </c>
      <c r="AU1065" s="111" t="s">
        <v>44</v>
      </c>
      <c r="AV1065" s="7" t="s">
        <v>44</v>
      </c>
      <c r="AW1065" s="7" t="s">
        <v>20</v>
      </c>
      <c r="AX1065" s="7" t="s">
        <v>41</v>
      </c>
      <c r="AY1065" s="111" t="s">
        <v>84</v>
      </c>
    </row>
    <row r="1066" spans="2:65" s="1" customFormat="1" ht="36" customHeight="1" x14ac:dyDescent="0.2">
      <c r="B1066" s="93"/>
      <c r="C1066" s="94" t="s">
        <v>1209</v>
      </c>
      <c r="D1066" s="94" t="s">
        <v>86</v>
      </c>
      <c r="E1066" s="95" t="s">
        <v>1076</v>
      </c>
      <c r="F1066" s="96" t="s">
        <v>1210</v>
      </c>
      <c r="G1066" s="97" t="s">
        <v>163</v>
      </c>
      <c r="H1066" s="98">
        <v>1</v>
      </c>
      <c r="I1066" s="99"/>
      <c r="J1066" s="100">
        <f>ROUND(I1066*H1066,2)</f>
        <v>0</v>
      </c>
      <c r="K1066" s="96" t="s">
        <v>0</v>
      </c>
      <c r="L1066" s="18"/>
      <c r="M1066" s="101" t="s">
        <v>0</v>
      </c>
      <c r="N1066" s="102" t="s">
        <v>28</v>
      </c>
      <c r="O1066" s="26"/>
      <c r="P1066" s="103">
        <f>O1066*H1066</f>
        <v>0</v>
      </c>
      <c r="Q1066" s="103">
        <v>0</v>
      </c>
      <c r="R1066" s="103">
        <f>Q1066*H1066</f>
        <v>0</v>
      </c>
      <c r="S1066" s="103">
        <v>0</v>
      </c>
      <c r="T1066" s="104">
        <f>S1066*H1066</f>
        <v>0</v>
      </c>
      <c r="AR1066" s="105" t="s">
        <v>168</v>
      </c>
      <c r="AT1066" s="105" t="s">
        <v>86</v>
      </c>
      <c r="AU1066" s="105" t="s">
        <v>44</v>
      </c>
      <c r="AY1066" s="9" t="s">
        <v>84</v>
      </c>
      <c r="BE1066" s="106">
        <f>IF(N1066="základní",J1066,0)</f>
        <v>0</v>
      </c>
      <c r="BF1066" s="106">
        <f>IF(N1066="snížená",J1066,0)</f>
        <v>0</v>
      </c>
      <c r="BG1066" s="106">
        <f>IF(N1066="zákl. přenesená",J1066,0)</f>
        <v>0</v>
      </c>
      <c r="BH1066" s="106">
        <f>IF(N1066="sníž. přenesená",J1066,0)</f>
        <v>0</v>
      </c>
      <c r="BI1066" s="106">
        <f>IF(N1066="nulová",J1066,0)</f>
        <v>0</v>
      </c>
      <c r="BJ1066" s="9" t="s">
        <v>42</v>
      </c>
      <c r="BK1066" s="106">
        <f>ROUND(I1066*H1066,2)</f>
        <v>0</v>
      </c>
      <c r="BL1066" s="9" t="s">
        <v>168</v>
      </c>
      <c r="BM1066" s="105" t="s">
        <v>1211</v>
      </c>
    </row>
    <row r="1067" spans="2:65" s="1" customFormat="1" ht="19.5" x14ac:dyDescent="0.2">
      <c r="B1067" s="18"/>
      <c r="D1067" s="107" t="s">
        <v>93</v>
      </c>
      <c r="F1067" s="108" t="s">
        <v>1210</v>
      </c>
      <c r="I1067" s="38"/>
      <c r="L1067" s="18"/>
      <c r="M1067" s="109"/>
      <c r="N1067" s="26"/>
      <c r="O1067" s="26"/>
      <c r="P1067" s="26"/>
      <c r="Q1067" s="26"/>
      <c r="R1067" s="26"/>
      <c r="S1067" s="26"/>
      <c r="T1067" s="27"/>
      <c r="AT1067" s="9" t="s">
        <v>93</v>
      </c>
      <c r="AU1067" s="9" t="s">
        <v>44</v>
      </c>
    </row>
    <row r="1068" spans="2:65" s="1" customFormat="1" ht="292.5" x14ac:dyDescent="0.2">
      <c r="B1068" s="18"/>
      <c r="D1068" s="107" t="s">
        <v>223</v>
      </c>
      <c r="F1068" s="128" t="s">
        <v>790</v>
      </c>
      <c r="I1068" s="38"/>
      <c r="L1068" s="18"/>
      <c r="M1068" s="109"/>
      <c r="N1068" s="26"/>
      <c r="O1068" s="26"/>
      <c r="P1068" s="26"/>
      <c r="Q1068" s="26"/>
      <c r="R1068" s="26"/>
      <c r="S1068" s="26"/>
      <c r="T1068" s="27"/>
      <c r="AT1068" s="9" t="s">
        <v>223</v>
      </c>
      <c r="AU1068" s="9" t="s">
        <v>44</v>
      </c>
    </row>
    <row r="1069" spans="2:65" s="7" customFormat="1" x14ac:dyDescent="0.2">
      <c r="B1069" s="110"/>
      <c r="D1069" s="107" t="s">
        <v>95</v>
      </c>
      <c r="E1069" s="111" t="s">
        <v>0</v>
      </c>
      <c r="F1069" s="112" t="s">
        <v>1212</v>
      </c>
      <c r="H1069" s="113">
        <v>1</v>
      </c>
      <c r="I1069" s="114"/>
      <c r="L1069" s="110"/>
      <c r="M1069" s="115"/>
      <c r="N1069" s="116"/>
      <c r="O1069" s="116"/>
      <c r="P1069" s="116"/>
      <c r="Q1069" s="116"/>
      <c r="R1069" s="116"/>
      <c r="S1069" s="116"/>
      <c r="T1069" s="117"/>
      <c r="AT1069" s="111" t="s">
        <v>95</v>
      </c>
      <c r="AU1069" s="111" t="s">
        <v>44</v>
      </c>
      <c r="AV1069" s="7" t="s">
        <v>44</v>
      </c>
      <c r="AW1069" s="7" t="s">
        <v>20</v>
      </c>
      <c r="AX1069" s="7" t="s">
        <v>41</v>
      </c>
      <c r="AY1069" s="111" t="s">
        <v>84</v>
      </c>
    </row>
    <row r="1070" spans="2:65" s="1" customFormat="1" ht="36" customHeight="1" x14ac:dyDescent="0.2">
      <c r="B1070" s="93"/>
      <c r="C1070" s="94" t="s">
        <v>1213</v>
      </c>
      <c r="D1070" s="94" t="s">
        <v>86</v>
      </c>
      <c r="E1070" s="95" t="s">
        <v>1077</v>
      </c>
      <c r="F1070" s="96" t="s">
        <v>1214</v>
      </c>
      <c r="G1070" s="97" t="s">
        <v>163</v>
      </c>
      <c r="H1070" s="98">
        <v>1</v>
      </c>
      <c r="I1070" s="99"/>
      <c r="J1070" s="100">
        <f>ROUND(I1070*H1070,2)</f>
        <v>0</v>
      </c>
      <c r="K1070" s="96" t="s">
        <v>0</v>
      </c>
      <c r="L1070" s="18"/>
      <c r="M1070" s="101" t="s">
        <v>0</v>
      </c>
      <c r="N1070" s="102" t="s">
        <v>28</v>
      </c>
      <c r="O1070" s="26"/>
      <c r="P1070" s="103">
        <f>O1070*H1070</f>
        <v>0</v>
      </c>
      <c r="Q1070" s="103">
        <v>0</v>
      </c>
      <c r="R1070" s="103">
        <f>Q1070*H1070</f>
        <v>0</v>
      </c>
      <c r="S1070" s="103">
        <v>0</v>
      </c>
      <c r="T1070" s="104">
        <f>S1070*H1070</f>
        <v>0</v>
      </c>
      <c r="AR1070" s="105" t="s">
        <v>168</v>
      </c>
      <c r="AT1070" s="105" t="s">
        <v>86</v>
      </c>
      <c r="AU1070" s="105" t="s">
        <v>44</v>
      </c>
      <c r="AY1070" s="9" t="s">
        <v>84</v>
      </c>
      <c r="BE1070" s="106">
        <f>IF(N1070="základní",J1070,0)</f>
        <v>0</v>
      </c>
      <c r="BF1070" s="106">
        <f>IF(N1070="snížená",J1070,0)</f>
        <v>0</v>
      </c>
      <c r="BG1070" s="106">
        <f>IF(N1070="zákl. přenesená",J1070,0)</f>
        <v>0</v>
      </c>
      <c r="BH1070" s="106">
        <f>IF(N1070="sníž. přenesená",J1070,0)</f>
        <v>0</v>
      </c>
      <c r="BI1070" s="106">
        <f>IF(N1070="nulová",J1070,0)</f>
        <v>0</v>
      </c>
      <c r="BJ1070" s="9" t="s">
        <v>42</v>
      </c>
      <c r="BK1070" s="106">
        <f>ROUND(I1070*H1070,2)</f>
        <v>0</v>
      </c>
      <c r="BL1070" s="9" t="s">
        <v>168</v>
      </c>
      <c r="BM1070" s="105" t="s">
        <v>1215</v>
      </c>
    </row>
    <row r="1071" spans="2:65" s="1" customFormat="1" ht="19.5" x14ac:dyDescent="0.2">
      <c r="B1071" s="18"/>
      <c r="D1071" s="107" t="s">
        <v>93</v>
      </c>
      <c r="F1071" s="108" t="s">
        <v>1214</v>
      </c>
      <c r="I1071" s="38"/>
      <c r="L1071" s="18"/>
      <c r="M1071" s="109"/>
      <c r="N1071" s="26"/>
      <c r="O1071" s="26"/>
      <c r="P1071" s="26"/>
      <c r="Q1071" s="26"/>
      <c r="R1071" s="26"/>
      <c r="S1071" s="26"/>
      <c r="T1071" s="27"/>
      <c r="AT1071" s="9" t="s">
        <v>93</v>
      </c>
      <c r="AU1071" s="9" t="s">
        <v>44</v>
      </c>
    </row>
    <row r="1072" spans="2:65" s="1" customFormat="1" ht="292.5" x14ac:dyDescent="0.2">
      <c r="B1072" s="18"/>
      <c r="D1072" s="107" t="s">
        <v>223</v>
      </c>
      <c r="F1072" s="128" t="s">
        <v>790</v>
      </c>
      <c r="I1072" s="38"/>
      <c r="L1072" s="18"/>
      <c r="M1072" s="109"/>
      <c r="N1072" s="26"/>
      <c r="O1072" s="26"/>
      <c r="P1072" s="26"/>
      <c r="Q1072" s="26"/>
      <c r="R1072" s="26"/>
      <c r="S1072" s="26"/>
      <c r="T1072" s="27"/>
      <c r="AT1072" s="9" t="s">
        <v>223</v>
      </c>
      <c r="AU1072" s="9" t="s">
        <v>44</v>
      </c>
    </row>
    <row r="1073" spans="2:65" s="7" customFormat="1" x14ac:dyDescent="0.2">
      <c r="B1073" s="110"/>
      <c r="D1073" s="107" t="s">
        <v>95</v>
      </c>
      <c r="E1073" s="111" t="s">
        <v>0</v>
      </c>
      <c r="F1073" s="112" t="s">
        <v>1216</v>
      </c>
      <c r="H1073" s="113">
        <v>1</v>
      </c>
      <c r="I1073" s="114"/>
      <c r="L1073" s="110"/>
      <c r="M1073" s="115"/>
      <c r="N1073" s="116"/>
      <c r="O1073" s="116"/>
      <c r="P1073" s="116"/>
      <c r="Q1073" s="116"/>
      <c r="R1073" s="116"/>
      <c r="S1073" s="116"/>
      <c r="T1073" s="117"/>
      <c r="AT1073" s="111" t="s">
        <v>95</v>
      </c>
      <c r="AU1073" s="111" t="s">
        <v>44</v>
      </c>
      <c r="AV1073" s="7" t="s">
        <v>44</v>
      </c>
      <c r="AW1073" s="7" t="s">
        <v>20</v>
      </c>
      <c r="AX1073" s="7" t="s">
        <v>41</v>
      </c>
      <c r="AY1073" s="111" t="s">
        <v>84</v>
      </c>
    </row>
    <row r="1074" spans="2:65" s="1" customFormat="1" ht="36" customHeight="1" x14ac:dyDescent="0.2">
      <c r="B1074" s="93"/>
      <c r="C1074" s="94"/>
      <c r="D1074" s="94"/>
      <c r="E1074" s="95"/>
      <c r="F1074" s="96"/>
      <c r="G1074" s="97"/>
      <c r="H1074" s="98"/>
      <c r="I1074" s="99"/>
      <c r="J1074" s="100"/>
      <c r="K1074" s="96" t="s">
        <v>0</v>
      </c>
      <c r="L1074" s="18"/>
      <c r="M1074" s="101" t="s">
        <v>0</v>
      </c>
      <c r="N1074" s="102" t="s">
        <v>28</v>
      </c>
      <c r="O1074" s="26"/>
      <c r="P1074" s="103">
        <f>O1074*H1074</f>
        <v>0</v>
      </c>
      <c r="Q1074" s="103">
        <v>0</v>
      </c>
      <c r="R1074" s="103">
        <f>Q1074*H1074</f>
        <v>0</v>
      </c>
      <c r="S1074" s="103">
        <v>0</v>
      </c>
      <c r="T1074" s="104">
        <f>S1074*H1074</f>
        <v>0</v>
      </c>
      <c r="AR1074" s="105" t="s">
        <v>168</v>
      </c>
      <c r="AT1074" s="105" t="s">
        <v>86</v>
      </c>
      <c r="AU1074" s="105" t="s">
        <v>44</v>
      </c>
      <c r="AY1074" s="9" t="s">
        <v>84</v>
      </c>
      <c r="BE1074" s="106">
        <f>IF(N1074="základní",J1074,0)</f>
        <v>0</v>
      </c>
      <c r="BF1074" s="106">
        <f>IF(N1074="snížená",J1074,0)</f>
        <v>0</v>
      </c>
      <c r="BG1074" s="106">
        <f>IF(N1074="zákl. přenesená",J1074,0)</f>
        <v>0</v>
      </c>
      <c r="BH1074" s="106">
        <f>IF(N1074="sníž. přenesená",J1074,0)</f>
        <v>0</v>
      </c>
      <c r="BI1074" s="106">
        <f>IF(N1074="nulová",J1074,0)</f>
        <v>0</v>
      </c>
      <c r="BJ1074" s="9" t="s">
        <v>42</v>
      </c>
      <c r="BK1074" s="106">
        <f>ROUND(I1074*H1074,2)</f>
        <v>0</v>
      </c>
      <c r="BL1074" s="9" t="s">
        <v>168</v>
      </c>
      <c r="BM1074" s="105" t="s">
        <v>1217</v>
      </c>
    </row>
    <row r="1075" spans="2:65" s="1" customFormat="1" x14ac:dyDescent="0.2">
      <c r="B1075" s="18"/>
      <c r="D1075" s="107"/>
      <c r="F1075" s="108"/>
      <c r="I1075" s="38"/>
      <c r="L1075" s="18"/>
      <c r="M1075" s="109"/>
      <c r="N1075" s="26"/>
      <c r="O1075" s="26"/>
      <c r="P1075" s="26"/>
      <c r="Q1075" s="26"/>
      <c r="R1075" s="26"/>
      <c r="S1075" s="26"/>
      <c r="T1075" s="27"/>
      <c r="AT1075" s="9" t="s">
        <v>93</v>
      </c>
      <c r="AU1075" s="9" t="s">
        <v>44</v>
      </c>
    </row>
    <row r="1076" spans="2:65" s="1" customFormat="1" x14ac:dyDescent="0.2">
      <c r="B1076" s="18"/>
      <c r="D1076" s="107"/>
      <c r="F1076" s="128"/>
      <c r="I1076" s="38"/>
      <c r="L1076" s="18"/>
      <c r="M1076" s="109"/>
      <c r="N1076" s="26"/>
      <c r="O1076" s="26"/>
      <c r="P1076" s="26"/>
      <c r="Q1076" s="26"/>
      <c r="R1076" s="26"/>
      <c r="S1076" s="26"/>
      <c r="T1076" s="27"/>
      <c r="AT1076" s="9" t="s">
        <v>223</v>
      </c>
      <c r="AU1076" s="9" t="s">
        <v>44</v>
      </c>
    </row>
    <row r="1077" spans="2:65" s="7" customFormat="1" x14ac:dyDescent="0.2">
      <c r="B1077" s="110"/>
      <c r="D1077" s="107"/>
      <c r="E1077" s="111"/>
      <c r="F1077" s="112"/>
      <c r="H1077" s="113"/>
      <c r="I1077" s="114"/>
      <c r="L1077" s="110"/>
      <c r="M1077" s="115"/>
      <c r="N1077" s="116"/>
      <c r="O1077" s="116"/>
      <c r="P1077" s="116"/>
      <c r="Q1077" s="116"/>
      <c r="R1077" s="116"/>
      <c r="S1077" s="116"/>
      <c r="T1077" s="117"/>
      <c r="AT1077" s="111" t="s">
        <v>95</v>
      </c>
      <c r="AU1077" s="111" t="s">
        <v>44</v>
      </c>
      <c r="AV1077" s="7" t="s">
        <v>44</v>
      </c>
      <c r="AW1077" s="7" t="s">
        <v>20</v>
      </c>
      <c r="AX1077" s="7" t="s">
        <v>41</v>
      </c>
      <c r="AY1077" s="111" t="s">
        <v>84</v>
      </c>
    </row>
    <row r="1078" spans="2:65" s="1" customFormat="1" ht="36" customHeight="1" x14ac:dyDescent="0.2">
      <c r="B1078" s="93"/>
      <c r="C1078" s="94"/>
      <c r="D1078" s="94"/>
      <c r="E1078" s="95"/>
      <c r="F1078" s="96"/>
      <c r="G1078" s="97"/>
      <c r="H1078" s="98"/>
      <c r="I1078" s="99"/>
      <c r="J1078" s="100"/>
      <c r="K1078" s="96"/>
      <c r="L1078" s="18"/>
      <c r="M1078" s="101" t="s">
        <v>0</v>
      </c>
      <c r="N1078" s="102" t="s">
        <v>28</v>
      </c>
      <c r="O1078" s="26"/>
      <c r="P1078" s="103">
        <f>O1078*H1078</f>
        <v>0</v>
      </c>
      <c r="Q1078" s="103">
        <v>0</v>
      </c>
      <c r="R1078" s="103">
        <f>Q1078*H1078</f>
        <v>0</v>
      </c>
      <c r="S1078" s="103">
        <v>0</v>
      </c>
      <c r="T1078" s="104">
        <f>S1078*H1078</f>
        <v>0</v>
      </c>
      <c r="AR1078" s="105" t="s">
        <v>168</v>
      </c>
      <c r="AT1078" s="105" t="s">
        <v>86</v>
      </c>
      <c r="AU1078" s="105" t="s">
        <v>44</v>
      </c>
      <c r="AY1078" s="9" t="s">
        <v>84</v>
      </c>
      <c r="BE1078" s="106">
        <f>IF(N1078="základní",J1078,0)</f>
        <v>0</v>
      </c>
      <c r="BF1078" s="106">
        <f>IF(N1078="snížená",J1078,0)</f>
        <v>0</v>
      </c>
      <c r="BG1078" s="106">
        <f>IF(N1078="zákl. přenesená",J1078,0)</f>
        <v>0</v>
      </c>
      <c r="BH1078" s="106">
        <f>IF(N1078="sníž. přenesená",J1078,0)</f>
        <v>0</v>
      </c>
      <c r="BI1078" s="106">
        <f>IF(N1078="nulová",J1078,0)</f>
        <v>0</v>
      </c>
      <c r="BJ1078" s="9" t="s">
        <v>42</v>
      </c>
      <c r="BK1078" s="106">
        <f>ROUND(I1078*H1078,2)</f>
        <v>0</v>
      </c>
      <c r="BL1078" s="9" t="s">
        <v>168</v>
      </c>
      <c r="BM1078" s="105" t="s">
        <v>1218</v>
      </c>
    </row>
    <row r="1079" spans="2:65" s="1" customFormat="1" x14ac:dyDescent="0.2">
      <c r="B1079" s="18"/>
      <c r="D1079" s="107"/>
      <c r="F1079" s="108"/>
      <c r="I1079" s="38"/>
      <c r="L1079" s="18"/>
      <c r="M1079" s="109"/>
      <c r="N1079" s="26"/>
      <c r="O1079" s="26"/>
      <c r="P1079" s="26"/>
      <c r="Q1079" s="26"/>
      <c r="R1079" s="26"/>
      <c r="S1079" s="26"/>
      <c r="T1079" s="27"/>
      <c r="AT1079" s="9" t="s">
        <v>93</v>
      </c>
      <c r="AU1079" s="9" t="s">
        <v>44</v>
      </c>
    </row>
    <row r="1080" spans="2:65" s="1" customFormat="1" x14ac:dyDescent="0.2">
      <c r="B1080" s="18"/>
      <c r="D1080" s="107"/>
      <c r="F1080" s="128"/>
      <c r="I1080" s="38"/>
      <c r="L1080" s="18"/>
      <c r="M1080" s="109"/>
      <c r="N1080" s="26"/>
      <c r="O1080" s="26"/>
      <c r="P1080" s="26"/>
      <c r="Q1080" s="26"/>
      <c r="R1080" s="26"/>
      <c r="S1080" s="26"/>
      <c r="T1080" s="27"/>
      <c r="AT1080" s="9" t="s">
        <v>223</v>
      </c>
      <c r="AU1080" s="9" t="s">
        <v>44</v>
      </c>
    </row>
    <row r="1081" spans="2:65" s="7" customFormat="1" x14ac:dyDescent="0.2">
      <c r="B1081" s="110"/>
      <c r="D1081" s="107"/>
      <c r="E1081" s="111"/>
      <c r="F1081" s="112"/>
      <c r="H1081" s="113"/>
      <c r="I1081" s="114"/>
      <c r="L1081" s="110"/>
      <c r="M1081" s="115"/>
      <c r="N1081" s="116"/>
      <c r="O1081" s="116"/>
      <c r="P1081" s="116"/>
      <c r="Q1081" s="116"/>
      <c r="R1081" s="116"/>
      <c r="S1081" s="116"/>
      <c r="T1081" s="117"/>
      <c r="AT1081" s="111" t="s">
        <v>95</v>
      </c>
      <c r="AU1081" s="111" t="s">
        <v>44</v>
      </c>
      <c r="AV1081" s="7" t="s">
        <v>44</v>
      </c>
      <c r="AW1081" s="7" t="s">
        <v>20</v>
      </c>
      <c r="AX1081" s="7" t="s">
        <v>41</v>
      </c>
      <c r="AY1081" s="111" t="s">
        <v>84</v>
      </c>
    </row>
    <row r="1082" spans="2:65" s="1" customFormat="1" ht="36" customHeight="1" x14ac:dyDescent="0.2">
      <c r="B1082" s="93"/>
      <c r="C1082" s="94" t="s">
        <v>1219</v>
      </c>
      <c r="D1082" s="94" t="s">
        <v>86</v>
      </c>
      <c r="E1082" s="95" t="s">
        <v>1089</v>
      </c>
      <c r="F1082" s="96" t="s">
        <v>1220</v>
      </c>
      <c r="G1082" s="97" t="s">
        <v>163</v>
      </c>
      <c r="H1082" s="98">
        <v>1</v>
      </c>
      <c r="I1082" s="99"/>
      <c r="J1082" s="100">
        <f>ROUND(I1082*H1082,2)</f>
        <v>0</v>
      </c>
      <c r="K1082" s="96" t="s">
        <v>0</v>
      </c>
      <c r="L1082" s="18"/>
      <c r="M1082" s="101" t="s">
        <v>0</v>
      </c>
      <c r="N1082" s="102" t="s">
        <v>28</v>
      </c>
      <c r="O1082" s="26"/>
      <c r="P1082" s="103">
        <f>O1082*H1082</f>
        <v>0</v>
      </c>
      <c r="Q1082" s="103">
        <v>0</v>
      </c>
      <c r="R1082" s="103">
        <f>Q1082*H1082</f>
        <v>0</v>
      </c>
      <c r="S1082" s="103">
        <v>0</v>
      </c>
      <c r="T1082" s="104">
        <f>S1082*H1082</f>
        <v>0</v>
      </c>
      <c r="AR1082" s="105" t="s">
        <v>168</v>
      </c>
      <c r="AT1082" s="105" t="s">
        <v>86</v>
      </c>
      <c r="AU1082" s="105" t="s">
        <v>44</v>
      </c>
      <c r="AY1082" s="9" t="s">
        <v>84</v>
      </c>
      <c r="BE1082" s="106">
        <f>IF(N1082="základní",J1082,0)</f>
        <v>0</v>
      </c>
      <c r="BF1082" s="106">
        <f>IF(N1082="snížená",J1082,0)</f>
        <v>0</v>
      </c>
      <c r="BG1082" s="106">
        <f>IF(N1082="zákl. přenesená",J1082,0)</f>
        <v>0</v>
      </c>
      <c r="BH1082" s="106">
        <f>IF(N1082="sníž. přenesená",J1082,0)</f>
        <v>0</v>
      </c>
      <c r="BI1082" s="106">
        <f>IF(N1082="nulová",J1082,0)</f>
        <v>0</v>
      </c>
      <c r="BJ1082" s="9" t="s">
        <v>42</v>
      </c>
      <c r="BK1082" s="106">
        <f>ROUND(I1082*H1082,2)</f>
        <v>0</v>
      </c>
      <c r="BL1082" s="9" t="s">
        <v>168</v>
      </c>
      <c r="BM1082" s="105" t="s">
        <v>1221</v>
      </c>
    </row>
    <row r="1083" spans="2:65" s="1" customFormat="1" ht="19.5" x14ac:dyDescent="0.2">
      <c r="B1083" s="18"/>
      <c r="D1083" s="107" t="s">
        <v>93</v>
      </c>
      <c r="F1083" s="108" t="s">
        <v>1220</v>
      </c>
      <c r="I1083" s="38"/>
      <c r="L1083" s="18"/>
      <c r="M1083" s="109"/>
      <c r="N1083" s="26"/>
      <c r="O1083" s="26"/>
      <c r="P1083" s="26"/>
      <c r="Q1083" s="26"/>
      <c r="R1083" s="26"/>
      <c r="S1083" s="26"/>
      <c r="T1083" s="27"/>
      <c r="AT1083" s="9" t="s">
        <v>93</v>
      </c>
      <c r="AU1083" s="9" t="s">
        <v>44</v>
      </c>
    </row>
    <row r="1084" spans="2:65" s="1" customFormat="1" ht="292.5" x14ac:dyDescent="0.2">
      <c r="B1084" s="18"/>
      <c r="D1084" s="107" t="s">
        <v>223</v>
      </c>
      <c r="F1084" s="128" t="s">
        <v>790</v>
      </c>
      <c r="I1084" s="38"/>
      <c r="L1084" s="18"/>
      <c r="M1084" s="109"/>
      <c r="N1084" s="26"/>
      <c r="O1084" s="26"/>
      <c r="P1084" s="26"/>
      <c r="Q1084" s="26"/>
      <c r="R1084" s="26"/>
      <c r="S1084" s="26"/>
      <c r="T1084" s="27"/>
      <c r="AT1084" s="9" t="s">
        <v>223</v>
      </c>
      <c r="AU1084" s="9" t="s">
        <v>44</v>
      </c>
    </row>
    <row r="1085" spans="2:65" s="7" customFormat="1" x14ac:dyDescent="0.2">
      <c r="B1085" s="110"/>
      <c r="D1085" s="107" t="s">
        <v>95</v>
      </c>
      <c r="E1085" s="111" t="s">
        <v>0</v>
      </c>
      <c r="F1085" s="112" t="s">
        <v>1222</v>
      </c>
      <c r="H1085" s="113">
        <v>1</v>
      </c>
      <c r="I1085" s="114"/>
      <c r="L1085" s="110"/>
      <c r="M1085" s="115"/>
      <c r="N1085" s="116"/>
      <c r="O1085" s="116"/>
      <c r="P1085" s="116"/>
      <c r="Q1085" s="116"/>
      <c r="R1085" s="116"/>
      <c r="S1085" s="116"/>
      <c r="T1085" s="117"/>
      <c r="AT1085" s="111" t="s">
        <v>95</v>
      </c>
      <c r="AU1085" s="111" t="s">
        <v>44</v>
      </c>
      <c r="AV1085" s="7" t="s">
        <v>44</v>
      </c>
      <c r="AW1085" s="7" t="s">
        <v>20</v>
      </c>
      <c r="AX1085" s="7" t="s">
        <v>41</v>
      </c>
      <c r="AY1085" s="111" t="s">
        <v>84</v>
      </c>
    </row>
    <row r="1086" spans="2:65" s="1" customFormat="1" ht="36" customHeight="1" x14ac:dyDescent="0.2">
      <c r="B1086" s="93"/>
      <c r="C1086" s="94" t="s">
        <v>1223</v>
      </c>
      <c r="D1086" s="94" t="s">
        <v>86</v>
      </c>
      <c r="E1086" s="95" t="s">
        <v>1093</v>
      </c>
      <c r="F1086" s="96" t="s">
        <v>1224</v>
      </c>
      <c r="G1086" s="97" t="s">
        <v>163</v>
      </c>
      <c r="H1086" s="98">
        <v>1</v>
      </c>
      <c r="I1086" s="99"/>
      <c r="J1086" s="100">
        <f>ROUND(I1086*H1086,2)</f>
        <v>0</v>
      </c>
      <c r="K1086" s="96" t="s">
        <v>0</v>
      </c>
      <c r="L1086" s="18"/>
      <c r="M1086" s="101" t="s">
        <v>0</v>
      </c>
      <c r="N1086" s="102" t="s">
        <v>28</v>
      </c>
      <c r="O1086" s="26"/>
      <c r="P1086" s="103">
        <f>O1086*H1086</f>
        <v>0</v>
      </c>
      <c r="Q1086" s="103">
        <v>0</v>
      </c>
      <c r="R1086" s="103">
        <f>Q1086*H1086</f>
        <v>0</v>
      </c>
      <c r="S1086" s="103">
        <v>0</v>
      </c>
      <c r="T1086" s="104">
        <f>S1086*H1086</f>
        <v>0</v>
      </c>
      <c r="AR1086" s="105" t="s">
        <v>168</v>
      </c>
      <c r="AT1086" s="105" t="s">
        <v>86</v>
      </c>
      <c r="AU1086" s="105" t="s">
        <v>44</v>
      </c>
      <c r="AY1086" s="9" t="s">
        <v>84</v>
      </c>
      <c r="BE1086" s="106">
        <f>IF(N1086="základní",J1086,0)</f>
        <v>0</v>
      </c>
      <c r="BF1086" s="106">
        <f>IF(N1086="snížená",J1086,0)</f>
        <v>0</v>
      </c>
      <c r="BG1086" s="106">
        <f>IF(N1086="zákl. přenesená",J1086,0)</f>
        <v>0</v>
      </c>
      <c r="BH1086" s="106">
        <f>IF(N1086="sníž. přenesená",J1086,0)</f>
        <v>0</v>
      </c>
      <c r="BI1086" s="106">
        <f>IF(N1086="nulová",J1086,0)</f>
        <v>0</v>
      </c>
      <c r="BJ1086" s="9" t="s">
        <v>42</v>
      </c>
      <c r="BK1086" s="106">
        <f>ROUND(I1086*H1086,2)</f>
        <v>0</v>
      </c>
      <c r="BL1086" s="9" t="s">
        <v>168</v>
      </c>
      <c r="BM1086" s="105" t="s">
        <v>1225</v>
      </c>
    </row>
    <row r="1087" spans="2:65" s="1" customFormat="1" ht="19.5" x14ac:dyDescent="0.2">
      <c r="B1087" s="18"/>
      <c r="D1087" s="107" t="s">
        <v>93</v>
      </c>
      <c r="F1087" s="108" t="s">
        <v>1224</v>
      </c>
      <c r="I1087" s="38"/>
      <c r="L1087" s="18"/>
      <c r="M1087" s="109"/>
      <c r="N1087" s="26"/>
      <c r="O1087" s="26"/>
      <c r="P1087" s="26"/>
      <c r="Q1087" s="26"/>
      <c r="R1087" s="26"/>
      <c r="S1087" s="26"/>
      <c r="T1087" s="27"/>
      <c r="AT1087" s="9" t="s">
        <v>93</v>
      </c>
      <c r="AU1087" s="9" t="s">
        <v>44</v>
      </c>
    </row>
    <row r="1088" spans="2:65" s="1" customFormat="1" ht="292.5" x14ac:dyDescent="0.2">
      <c r="B1088" s="18"/>
      <c r="D1088" s="107" t="s">
        <v>223</v>
      </c>
      <c r="F1088" s="128" t="s">
        <v>790</v>
      </c>
      <c r="I1088" s="38"/>
      <c r="L1088" s="18"/>
      <c r="M1088" s="109"/>
      <c r="N1088" s="26"/>
      <c r="O1088" s="26"/>
      <c r="P1088" s="26"/>
      <c r="Q1088" s="26"/>
      <c r="R1088" s="26"/>
      <c r="S1088" s="26"/>
      <c r="T1088" s="27"/>
      <c r="AT1088" s="9" t="s">
        <v>223</v>
      </c>
      <c r="AU1088" s="9" t="s">
        <v>44</v>
      </c>
    </row>
    <row r="1089" spans="2:65" s="7" customFormat="1" x14ac:dyDescent="0.2">
      <c r="B1089" s="110"/>
      <c r="D1089" s="107" t="s">
        <v>95</v>
      </c>
      <c r="E1089" s="111" t="s">
        <v>0</v>
      </c>
      <c r="F1089" s="112" t="s">
        <v>1226</v>
      </c>
      <c r="H1089" s="113">
        <v>1</v>
      </c>
      <c r="I1089" s="114"/>
      <c r="L1089" s="110"/>
      <c r="M1089" s="115"/>
      <c r="N1089" s="116"/>
      <c r="O1089" s="116"/>
      <c r="P1089" s="116"/>
      <c r="Q1089" s="116"/>
      <c r="R1089" s="116"/>
      <c r="S1089" s="116"/>
      <c r="T1089" s="117"/>
      <c r="AT1089" s="111" t="s">
        <v>95</v>
      </c>
      <c r="AU1089" s="111" t="s">
        <v>44</v>
      </c>
      <c r="AV1089" s="7" t="s">
        <v>44</v>
      </c>
      <c r="AW1089" s="7" t="s">
        <v>20</v>
      </c>
      <c r="AX1089" s="7" t="s">
        <v>41</v>
      </c>
      <c r="AY1089" s="111" t="s">
        <v>84</v>
      </c>
    </row>
    <row r="1090" spans="2:65" s="1" customFormat="1" ht="36" customHeight="1" x14ac:dyDescent="0.2">
      <c r="B1090" s="93"/>
      <c r="C1090" s="94" t="s">
        <v>1227</v>
      </c>
      <c r="D1090" s="94" t="s">
        <v>86</v>
      </c>
      <c r="E1090" s="95" t="s">
        <v>1097</v>
      </c>
      <c r="F1090" s="96" t="s">
        <v>1228</v>
      </c>
      <c r="G1090" s="97" t="s">
        <v>163</v>
      </c>
      <c r="H1090" s="98">
        <v>1</v>
      </c>
      <c r="I1090" s="99"/>
      <c r="J1090" s="100">
        <f>ROUND(I1090*H1090,2)</f>
        <v>0</v>
      </c>
      <c r="K1090" s="96" t="s">
        <v>0</v>
      </c>
      <c r="L1090" s="18"/>
      <c r="M1090" s="101" t="s">
        <v>0</v>
      </c>
      <c r="N1090" s="102" t="s">
        <v>28</v>
      </c>
      <c r="O1090" s="26"/>
      <c r="P1090" s="103">
        <f>O1090*H1090</f>
        <v>0</v>
      </c>
      <c r="Q1090" s="103">
        <v>0</v>
      </c>
      <c r="R1090" s="103">
        <f>Q1090*H1090</f>
        <v>0</v>
      </c>
      <c r="S1090" s="103">
        <v>0</v>
      </c>
      <c r="T1090" s="104">
        <f>S1090*H1090</f>
        <v>0</v>
      </c>
      <c r="AR1090" s="105" t="s">
        <v>168</v>
      </c>
      <c r="AT1090" s="105" t="s">
        <v>86</v>
      </c>
      <c r="AU1090" s="105" t="s">
        <v>44</v>
      </c>
      <c r="AY1090" s="9" t="s">
        <v>84</v>
      </c>
      <c r="BE1090" s="106">
        <f>IF(N1090="základní",J1090,0)</f>
        <v>0</v>
      </c>
      <c r="BF1090" s="106">
        <f>IF(N1090="snížená",J1090,0)</f>
        <v>0</v>
      </c>
      <c r="BG1090" s="106">
        <f>IF(N1090="zákl. přenesená",J1090,0)</f>
        <v>0</v>
      </c>
      <c r="BH1090" s="106">
        <f>IF(N1090="sníž. přenesená",J1090,0)</f>
        <v>0</v>
      </c>
      <c r="BI1090" s="106">
        <f>IF(N1090="nulová",J1090,0)</f>
        <v>0</v>
      </c>
      <c r="BJ1090" s="9" t="s">
        <v>42</v>
      </c>
      <c r="BK1090" s="106">
        <f>ROUND(I1090*H1090,2)</f>
        <v>0</v>
      </c>
      <c r="BL1090" s="9" t="s">
        <v>168</v>
      </c>
      <c r="BM1090" s="105" t="s">
        <v>1229</v>
      </c>
    </row>
    <row r="1091" spans="2:65" s="1" customFormat="1" ht="19.5" x14ac:dyDescent="0.2">
      <c r="B1091" s="18"/>
      <c r="D1091" s="107" t="s">
        <v>93</v>
      </c>
      <c r="F1091" s="108" t="s">
        <v>1228</v>
      </c>
      <c r="I1091" s="38"/>
      <c r="L1091" s="18"/>
      <c r="M1091" s="109"/>
      <c r="N1091" s="26"/>
      <c r="O1091" s="26"/>
      <c r="P1091" s="26"/>
      <c r="Q1091" s="26"/>
      <c r="R1091" s="26"/>
      <c r="S1091" s="26"/>
      <c r="T1091" s="27"/>
      <c r="AT1091" s="9" t="s">
        <v>93</v>
      </c>
      <c r="AU1091" s="9" t="s">
        <v>44</v>
      </c>
    </row>
    <row r="1092" spans="2:65" s="1" customFormat="1" ht="292.5" x14ac:dyDescent="0.2">
      <c r="B1092" s="18"/>
      <c r="D1092" s="107" t="s">
        <v>223</v>
      </c>
      <c r="F1092" s="128" t="s">
        <v>790</v>
      </c>
      <c r="I1092" s="38"/>
      <c r="L1092" s="18"/>
      <c r="M1092" s="109"/>
      <c r="N1092" s="26"/>
      <c r="O1092" s="26"/>
      <c r="P1092" s="26"/>
      <c r="Q1092" s="26"/>
      <c r="R1092" s="26"/>
      <c r="S1092" s="26"/>
      <c r="T1092" s="27"/>
      <c r="AT1092" s="9" t="s">
        <v>223</v>
      </c>
      <c r="AU1092" s="9" t="s">
        <v>44</v>
      </c>
    </row>
    <row r="1093" spans="2:65" s="7" customFormat="1" x14ac:dyDescent="0.2">
      <c r="B1093" s="110"/>
      <c r="D1093" s="107" t="s">
        <v>95</v>
      </c>
      <c r="E1093" s="111" t="s">
        <v>0</v>
      </c>
      <c r="F1093" s="112" t="s">
        <v>1230</v>
      </c>
      <c r="H1093" s="113">
        <v>1</v>
      </c>
      <c r="I1093" s="114"/>
      <c r="L1093" s="110"/>
      <c r="M1093" s="115"/>
      <c r="N1093" s="116"/>
      <c r="O1093" s="116"/>
      <c r="P1093" s="116"/>
      <c r="Q1093" s="116"/>
      <c r="R1093" s="116"/>
      <c r="S1093" s="116"/>
      <c r="T1093" s="117"/>
      <c r="AT1093" s="111" t="s">
        <v>95</v>
      </c>
      <c r="AU1093" s="111" t="s">
        <v>44</v>
      </c>
      <c r="AV1093" s="7" t="s">
        <v>44</v>
      </c>
      <c r="AW1093" s="7" t="s">
        <v>20</v>
      </c>
      <c r="AX1093" s="7" t="s">
        <v>41</v>
      </c>
      <c r="AY1093" s="111" t="s">
        <v>84</v>
      </c>
    </row>
    <row r="1094" spans="2:65" s="1" customFormat="1" ht="36" customHeight="1" x14ac:dyDescent="0.2">
      <c r="B1094" s="93"/>
      <c r="C1094" s="94" t="s">
        <v>1231</v>
      </c>
      <c r="D1094" s="94" t="s">
        <v>86</v>
      </c>
      <c r="E1094" s="95" t="s">
        <v>1101</v>
      </c>
      <c r="F1094" s="96" t="s">
        <v>1232</v>
      </c>
      <c r="G1094" s="97" t="s">
        <v>163</v>
      </c>
      <c r="H1094" s="98">
        <v>1</v>
      </c>
      <c r="I1094" s="99"/>
      <c r="J1094" s="100">
        <f>ROUND(I1094*H1094,2)</f>
        <v>0</v>
      </c>
      <c r="K1094" s="96" t="s">
        <v>0</v>
      </c>
      <c r="L1094" s="18"/>
      <c r="M1094" s="101" t="s">
        <v>0</v>
      </c>
      <c r="N1094" s="102" t="s">
        <v>28</v>
      </c>
      <c r="O1094" s="26"/>
      <c r="P1094" s="103">
        <f>O1094*H1094</f>
        <v>0</v>
      </c>
      <c r="Q1094" s="103">
        <v>0</v>
      </c>
      <c r="R1094" s="103">
        <f>Q1094*H1094</f>
        <v>0</v>
      </c>
      <c r="S1094" s="103">
        <v>0</v>
      </c>
      <c r="T1094" s="104">
        <f>S1094*H1094</f>
        <v>0</v>
      </c>
      <c r="AR1094" s="105" t="s">
        <v>168</v>
      </c>
      <c r="AT1094" s="105" t="s">
        <v>86</v>
      </c>
      <c r="AU1094" s="105" t="s">
        <v>44</v>
      </c>
      <c r="AY1094" s="9" t="s">
        <v>84</v>
      </c>
      <c r="BE1094" s="106">
        <f>IF(N1094="základní",J1094,0)</f>
        <v>0</v>
      </c>
      <c r="BF1094" s="106">
        <f>IF(N1094="snížená",J1094,0)</f>
        <v>0</v>
      </c>
      <c r="BG1094" s="106">
        <f>IF(N1094="zákl. přenesená",J1094,0)</f>
        <v>0</v>
      </c>
      <c r="BH1094" s="106">
        <f>IF(N1094="sníž. přenesená",J1094,0)</f>
        <v>0</v>
      </c>
      <c r="BI1094" s="106">
        <f>IF(N1094="nulová",J1094,0)</f>
        <v>0</v>
      </c>
      <c r="BJ1094" s="9" t="s">
        <v>42</v>
      </c>
      <c r="BK1094" s="106">
        <f>ROUND(I1094*H1094,2)</f>
        <v>0</v>
      </c>
      <c r="BL1094" s="9" t="s">
        <v>168</v>
      </c>
      <c r="BM1094" s="105" t="s">
        <v>1233</v>
      </c>
    </row>
    <row r="1095" spans="2:65" s="1" customFormat="1" ht="19.5" x14ac:dyDescent="0.2">
      <c r="B1095" s="18"/>
      <c r="D1095" s="107" t="s">
        <v>93</v>
      </c>
      <c r="F1095" s="108" t="s">
        <v>1232</v>
      </c>
      <c r="I1095" s="38"/>
      <c r="L1095" s="18"/>
      <c r="M1095" s="109"/>
      <c r="N1095" s="26"/>
      <c r="O1095" s="26"/>
      <c r="P1095" s="26"/>
      <c r="Q1095" s="26"/>
      <c r="R1095" s="26"/>
      <c r="S1095" s="26"/>
      <c r="T1095" s="27"/>
      <c r="AT1095" s="9" t="s">
        <v>93</v>
      </c>
      <c r="AU1095" s="9" t="s">
        <v>44</v>
      </c>
    </row>
    <row r="1096" spans="2:65" s="1" customFormat="1" ht="292.5" x14ac:dyDescent="0.2">
      <c r="B1096" s="18"/>
      <c r="D1096" s="107" t="s">
        <v>223</v>
      </c>
      <c r="F1096" s="128" t="s">
        <v>790</v>
      </c>
      <c r="I1096" s="38"/>
      <c r="L1096" s="18"/>
      <c r="M1096" s="109"/>
      <c r="N1096" s="26"/>
      <c r="O1096" s="26"/>
      <c r="P1096" s="26"/>
      <c r="Q1096" s="26"/>
      <c r="R1096" s="26"/>
      <c r="S1096" s="26"/>
      <c r="T1096" s="27"/>
      <c r="AT1096" s="9" t="s">
        <v>223</v>
      </c>
      <c r="AU1096" s="9" t="s">
        <v>44</v>
      </c>
    </row>
    <row r="1097" spans="2:65" s="7" customFormat="1" x14ac:dyDescent="0.2">
      <c r="B1097" s="110"/>
      <c r="D1097" s="107" t="s">
        <v>95</v>
      </c>
      <c r="E1097" s="111" t="s">
        <v>0</v>
      </c>
      <c r="F1097" s="112" t="s">
        <v>1234</v>
      </c>
      <c r="H1097" s="113">
        <v>1</v>
      </c>
      <c r="I1097" s="114"/>
      <c r="L1097" s="110"/>
      <c r="M1097" s="115"/>
      <c r="N1097" s="116"/>
      <c r="O1097" s="116"/>
      <c r="P1097" s="116"/>
      <c r="Q1097" s="116"/>
      <c r="R1097" s="116"/>
      <c r="S1097" s="116"/>
      <c r="T1097" s="117"/>
      <c r="AT1097" s="111" t="s">
        <v>95</v>
      </c>
      <c r="AU1097" s="111" t="s">
        <v>44</v>
      </c>
      <c r="AV1097" s="7" t="s">
        <v>44</v>
      </c>
      <c r="AW1097" s="7" t="s">
        <v>20</v>
      </c>
      <c r="AX1097" s="7" t="s">
        <v>41</v>
      </c>
      <c r="AY1097" s="111" t="s">
        <v>84</v>
      </c>
    </row>
    <row r="1098" spans="2:65" s="1" customFormat="1" ht="36" customHeight="1" x14ac:dyDescent="0.2">
      <c r="B1098" s="93"/>
      <c r="C1098" s="94" t="s">
        <v>1235</v>
      </c>
      <c r="D1098" s="94" t="s">
        <v>86</v>
      </c>
      <c r="E1098" s="95" t="s">
        <v>1105</v>
      </c>
      <c r="F1098" s="96" t="s">
        <v>1236</v>
      </c>
      <c r="G1098" s="97" t="s">
        <v>163</v>
      </c>
      <c r="H1098" s="98">
        <v>1</v>
      </c>
      <c r="I1098" s="99"/>
      <c r="J1098" s="100">
        <f>ROUND(I1098*H1098,2)</f>
        <v>0</v>
      </c>
      <c r="K1098" s="96" t="s">
        <v>0</v>
      </c>
      <c r="L1098" s="18"/>
      <c r="M1098" s="101" t="s">
        <v>0</v>
      </c>
      <c r="N1098" s="102" t="s">
        <v>28</v>
      </c>
      <c r="O1098" s="26"/>
      <c r="P1098" s="103">
        <f>O1098*H1098</f>
        <v>0</v>
      </c>
      <c r="Q1098" s="103">
        <v>0</v>
      </c>
      <c r="R1098" s="103">
        <f>Q1098*H1098</f>
        <v>0</v>
      </c>
      <c r="S1098" s="103">
        <v>0</v>
      </c>
      <c r="T1098" s="104">
        <f>S1098*H1098</f>
        <v>0</v>
      </c>
      <c r="AR1098" s="105" t="s">
        <v>168</v>
      </c>
      <c r="AT1098" s="105" t="s">
        <v>86</v>
      </c>
      <c r="AU1098" s="105" t="s">
        <v>44</v>
      </c>
      <c r="AY1098" s="9" t="s">
        <v>84</v>
      </c>
      <c r="BE1098" s="106">
        <f>IF(N1098="základní",J1098,0)</f>
        <v>0</v>
      </c>
      <c r="BF1098" s="106">
        <f>IF(N1098="snížená",J1098,0)</f>
        <v>0</v>
      </c>
      <c r="BG1098" s="106">
        <f>IF(N1098="zákl. přenesená",J1098,0)</f>
        <v>0</v>
      </c>
      <c r="BH1098" s="106">
        <f>IF(N1098="sníž. přenesená",J1098,0)</f>
        <v>0</v>
      </c>
      <c r="BI1098" s="106">
        <f>IF(N1098="nulová",J1098,0)</f>
        <v>0</v>
      </c>
      <c r="BJ1098" s="9" t="s">
        <v>42</v>
      </c>
      <c r="BK1098" s="106">
        <f>ROUND(I1098*H1098,2)</f>
        <v>0</v>
      </c>
      <c r="BL1098" s="9" t="s">
        <v>168</v>
      </c>
      <c r="BM1098" s="105" t="s">
        <v>1237</v>
      </c>
    </row>
    <row r="1099" spans="2:65" s="1" customFormat="1" ht="19.5" x14ac:dyDescent="0.2">
      <c r="B1099" s="18"/>
      <c r="D1099" s="107" t="s">
        <v>93</v>
      </c>
      <c r="F1099" s="108" t="s">
        <v>1236</v>
      </c>
      <c r="I1099" s="38"/>
      <c r="L1099" s="18"/>
      <c r="M1099" s="109"/>
      <c r="N1099" s="26"/>
      <c r="O1099" s="26"/>
      <c r="P1099" s="26"/>
      <c r="Q1099" s="26"/>
      <c r="R1099" s="26"/>
      <c r="S1099" s="26"/>
      <c r="T1099" s="27"/>
      <c r="AT1099" s="9" t="s">
        <v>93</v>
      </c>
      <c r="AU1099" s="9" t="s">
        <v>44</v>
      </c>
    </row>
    <row r="1100" spans="2:65" s="1" customFormat="1" ht="292.5" x14ac:dyDescent="0.2">
      <c r="B1100" s="18"/>
      <c r="D1100" s="107" t="s">
        <v>223</v>
      </c>
      <c r="F1100" s="128" t="s">
        <v>790</v>
      </c>
      <c r="I1100" s="38"/>
      <c r="L1100" s="18"/>
      <c r="M1100" s="109"/>
      <c r="N1100" s="26"/>
      <c r="O1100" s="26"/>
      <c r="P1100" s="26"/>
      <c r="Q1100" s="26"/>
      <c r="R1100" s="26"/>
      <c r="S1100" s="26"/>
      <c r="T1100" s="27"/>
      <c r="AT1100" s="9" t="s">
        <v>223</v>
      </c>
      <c r="AU1100" s="9" t="s">
        <v>44</v>
      </c>
    </row>
    <row r="1101" spans="2:65" s="7" customFormat="1" x14ac:dyDescent="0.2">
      <c r="B1101" s="110"/>
      <c r="D1101" s="107" t="s">
        <v>95</v>
      </c>
      <c r="E1101" s="111" t="s">
        <v>0</v>
      </c>
      <c r="F1101" s="112" t="s">
        <v>1238</v>
      </c>
      <c r="H1101" s="113">
        <v>1</v>
      </c>
      <c r="I1101" s="114"/>
      <c r="L1101" s="110"/>
      <c r="M1101" s="115"/>
      <c r="N1101" s="116"/>
      <c r="O1101" s="116"/>
      <c r="P1101" s="116"/>
      <c r="Q1101" s="116"/>
      <c r="R1101" s="116"/>
      <c r="S1101" s="116"/>
      <c r="T1101" s="117"/>
      <c r="AT1101" s="111" t="s">
        <v>95</v>
      </c>
      <c r="AU1101" s="111" t="s">
        <v>44</v>
      </c>
      <c r="AV1101" s="7" t="s">
        <v>44</v>
      </c>
      <c r="AW1101" s="7" t="s">
        <v>20</v>
      </c>
      <c r="AX1101" s="7" t="s">
        <v>41</v>
      </c>
      <c r="AY1101" s="111" t="s">
        <v>84</v>
      </c>
    </row>
    <row r="1102" spans="2:65" s="1" customFormat="1" ht="36" customHeight="1" x14ac:dyDescent="0.2">
      <c r="B1102" s="93"/>
      <c r="C1102" s="94" t="s">
        <v>1239</v>
      </c>
      <c r="D1102" s="94" t="s">
        <v>86</v>
      </c>
      <c r="E1102" s="95" t="s">
        <v>1109</v>
      </c>
      <c r="F1102" s="96" t="s">
        <v>1240</v>
      </c>
      <c r="G1102" s="97" t="s">
        <v>163</v>
      </c>
      <c r="H1102" s="98">
        <v>1</v>
      </c>
      <c r="I1102" s="99"/>
      <c r="J1102" s="100">
        <f>ROUND(I1102*H1102,2)</f>
        <v>0</v>
      </c>
      <c r="K1102" s="96" t="s">
        <v>0</v>
      </c>
      <c r="L1102" s="18"/>
      <c r="M1102" s="101" t="s">
        <v>0</v>
      </c>
      <c r="N1102" s="102" t="s">
        <v>28</v>
      </c>
      <c r="O1102" s="26"/>
      <c r="P1102" s="103">
        <f>O1102*H1102</f>
        <v>0</v>
      </c>
      <c r="Q1102" s="103">
        <v>0</v>
      </c>
      <c r="R1102" s="103">
        <f>Q1102*H1102</f>
        <v>0</v>
      </c>
      <c r="S1102" s="103">
        <v>0</v>
      </c>
      <c r="T1102" s="104">
        <f>S1102*H1102</f>
        <v>0</v>
      </c>
      <c r="AR1102" s="105" t="s">
        <v>168</v>
      </c>
      <c r="AT1102" s="105" t="s">
        <v>86</v>
      </c>
      <c r="AU1102" s="105" t="s">
        <v>44</v>
      </c>
      <c r="AY1102" s="9" t="s">
        <v>84</v>
      </c>
      <c r="BE1102" s="106">
        <f>IF(N1102="základní",J1102,0)</f>
        <v>0</v>
      </c>
      <c r="BF1102" s="106">
        <f>IF(N1102="snížená",J1102,0)</f>
        <v>0</v>
      </c>
      <c r="BG1102" s="106">
        <f>IF(N1102="zákl. přenesená",J1102,0)</f>
        <v>0</v>
      </c>
      <c r="BH1102" s="106">
        <f>IF(N1102="sníž. přenesená",J1102,0)</f>
        <v>0</v>
      </c>
      <c r="BI1102" s="106">
        <f>IF(N1102="nulová",J1102,0)</f>
        <v>0</v>
      </c>
      <c r="BJ1102" s="9" t="s">
        <v>42</v>
      </c>
      <c r="BK1102" s="106">
        <f>ROUND(I1102*H1102,2)</f>
        <v>0</v>
      </c>
      <c r="BL1102" s="9" t="s">
        <v>168</v>
      </c>
      <c r="BM1102" s="105" t="s">
        <v>1241</v>
      </c>
    </row>
    <row r="1103" spans="2:65" s="1" customFormat="1" ht="19.5" x14ac:dyDescent="0.2">
      <c r="B1103" s="18"/>
      <c r="D1103" s="107" t="s">
        <v>93</v>
      </c>
      <c r="F1103" s="108" t="s">
        <v>1240</v>
      </c>
      <c r="I1103" s="38"/>
      <c r="L1103" s="18"/>
      <c r="M1103" s="109"/>
      <c r="N1103" s="26"/>
      <c r="O1103" s="26"/>
      <c r="P1103" s="26"/>
      <c r="Q1103" s="26"/>
      <c r="R1103" s="26"/>
      <c r="S1103" s="26"/>
      <c r="T1103" s="27"/>
      <c r="AT1103" s="9" t="s">
        <v>93</v>
      </c>
      <c r="AU1103" s="9" t="s">
        <v>44</v>
      </c>
    </row>
    <row r="1104" spans="2:65" s="1" customFormat="1" ht="292.5" x14ac:dyDescent="0.2">
      <c r="B1104" s="18"/>
      <c r="D1104" s="107" t="s">
        <v>223</v>
      </c>
      <c r="F1104" s="128" t="s">
        <v>790</v>
      </c>
      <c r="I1104" s="38"/>
      <c r="L1104" s="18"/>
      <c r="M1104" s="109"/>
      <c r="N1104" s="26"/>
      <c r="O1104" s="26"/>
      <c r="P1104" s="26"/>
      <c r="Q1104" s="26"/>
      <c r="R1104" s="26"/>
      <c r="S1104" s="26"/>
      <c r="T1104" s="27"/>
      <c r="AT1104" s="9" t="s">
        <v>223</v>
      </c>
      <c r="AU1104" s="9" t="s">
        <v>44</v>
      </c>
    </row>
    <row r="1105" spans="2:65" s="7" customFormat="1" x14ac:dyDescent="0.2">
      <c r="B1105" s="110"/>
      <c r="D1105" s="107" t="s">
        <v>95</v>
      </c>
      <c r="E1105" s="111" t="s">
        <v>0</v>
      </c>
      <c r="F1105" s="112" t="s">
        <v>1242</v>
      </c>
      <c r="H1105" s="113">
        <v>1</v>
      </c>
      <c r="I1105" s="114"/>
      <c r="L1105" s="110"/>
      <c r="M1105" s="115"/>
      <c r="N1105" s="116"/>
      <c r="O1105" s="116"/>
      <c r="P1105" s="116"/>
      <c r="Q1105" s="116"/>
      <c r="R1105" s="116"/>
      <c r="S1105" s="116"/>
      <c r="T1105" s="117"/>
      <c r="AT1105" s="111" t="s">
        <v>95</v>
      </c>
      <c r="AU1105" s="111" t="s">
        <v>44</v>
      </c>
      <c r="AV1105" s="7" t="s">
        <v>44</v>
      </c>
      <c r="AW1105" s="7" t="s">
        <v>20</v>
      </c>
      <c r="AX1105" s="7" t="s">
        <v>41</v>
      </c>
      <c r="AY1105" s="111" t="s">
        <v>84</v>
      </c>
    </row>
    <row r="1106" spans="2:65" s="1" customFormat="1" ht="36" customHeight="1" x14ac:dyDescent="0.2">
      <c r="B1106" s="93"/>
      <c r="C1106" s="94" t="s">
        <v>1243</v>
      </c>
      <c r="D1106" s="94" t="s">
        <v>86</v>
      </c>
      <c r="E1106" s="95" t="s">
        <v>1113</v>
      </c>
      <c r="F1106" s="96" t="s">
        <v>1244</v>
      </c>
      <c r="G1106" s="97" t="s">
        <v>163</v>
      </c>
      <c r="H1106" s="98">
        <v>1</v>
      </c>
      <c r="I1106" s="99"/>
      <c r="J1106" s="100">
        <f>ROUND(I1106*H1106,2)</f>
        <v>0</v>
      </c>
      <c r="K1106" s="96" t="s">
        <v>0</v>
      </c>
      <c r="L1106" s="18"/>
      <c r="M1106" s="101" t="s">
        <v>0</v>
      </c>
      <c r="N1106" s="102" t="s">
        <v>28</v>
      </c>
      <c r="O1106" s="26"/>
      <c r="P1106" s="103">
        <f>O1106*H1106</f>
        <v>0</v>
      </c>
      <c r="Q1106" s="103">
        <v>0</v>
      </c>
      <c r="R1106" s="103">
        <f>Q1106*H1106</f>
        <v>0</v>
      </c>
      <c r="S1106" s="103">
        <v>0</v>
      </c>
      <c r="T1106" s="104">
        <f>S1106*H1106</f>
        <v>0</v>
      </c>
      <c r="AR1106" s="105" t="s">
        <v>168</v>
      </c>
      <c r="AT1106" s="105" t="s">
        <v>86</v>
      </c>
      <c r="AU1106" s="105" t="s">
        <v>44</v>
      </c>
      <c r="AY1106" s="9" t="s">
        <v>84</v>
      </c>
      <c r="BE1106" s="106">
        <f>IF(N1106="základní",J1106,0)</f>
        <v>0</v>
      </c>
      <c r="BF1106" s="106">
        <f>IF(N1106="snížená",J1106,0)</f>
        <v>0</v>
      </c>
      <c r="BG1106" s="106">
        <f>IF(N1106="zákl. přenesená",J1106,0)</f>
        <v>0</v>
      </c>
      <c r="BH1106" s="106">
        <f>IF(N1106="sníž. přenesená",J1106,0)</f>
        <v>0</v>
      </c>
      <c r="BI1106" s="106">
        <f>IF(N1106="nulová",J1106,0)</f>
        <v>0</v>
      </c>
      <c r="BJ1106" s="9" t="s">
        <v>42</v>
      </c>
      <c r="BK1106" s="106">
        <f>ROUND(I1106*H1106,2)</f>
        <v>0</v>
      </c>
      <c r="BL1106" s="9" t="s">
        <v>168</v>
      </c>
      <c r="BM1106" s="105" t="s">
        <v>1245</v>
      </c>
    </row>
    <row r="1107" spans="2:65" s="1" customFormat="1" ht="19.5" x14ac:dyDescent="0.2">
      <c r="B1107" s="18"/>
      <c r="D1107" s="107" t="s">
        <v>93</v>
      </c>
      <c r="F1107" s="108" t="s">
        <v>1244</v>
      </c>
      <c r="I1107" s="38"/>
      <c r="L1107" s="18"/>
      <c r="M1107" s="109"/>
      <c r="N1107" s="26"/>
      <c r="O1107" s="26"/>
      <c r="P1107" s="26"/>
      <c r="Q1107" s="26"/>
      <c r="R1107" s="26"/>
      <c r="S1107" s="26"/>
      <c r="T1107" s="27"/>
      <c r="AT1107" s="9" t="s">
        <v>93</v>
      </c>
      <c r="AU1107" s="9" t="s">
        <v>44</v>
      </c>
    </row>
    <row r="1108" spans="2:65" s="1" customFormat="1" ht="292.5" x14ac:dyDescent="0.2">
      <c r="B1108" s="18"/>
      <c r="D1108" s="107" t="s">
        <v>223</v>
      </c>
      <c r="F1108" s="128" t="s">
        <v>790</v>
      </c>
      <c r="I1108" s="38"/>
      <c r="L1108" s="18"/>
      <c r="M1108" s="109"/>
      <c r="N1108" s="26"/>
      <c r="O1108" s="26"/>
      <c r="P1108" s="26"/>
      <c r="Q1108" s="26"/>
      <c r="R1108" s="26"/>
      <c r="S1108" s="26"/>
      <c r="T1108" s="27"/>
      <c r="AT1108" s="9" t="s">
        <v>223</v>
      </c>
      <c r="AU1108" s="9" t="s">
        <v>44</v>
      </c>
    </row>
    <row r="1109" spans="2:65" s="7" customFormat="1" x14ac:dyDescent="0.2">
      <c r="B1109" s="110"/>
      <c r="D1109" s="107" t="s">
        <v>95</v>
      </c>
      <c r="E1109" s="111" t="s">
        <v>0</v>
      </c>
      <c r="F1109" s="112" t="s">
        <v>1246</v>
      </c>
      <c r="H1109" s="113">
        <v>1</v>
      </c>
      <c r="I1109" s="114"/>
      <c r="L1109" s="110"/>
      <c r="M1109" s="115"/>
      <c r="N1109" s="116"/>
      <c r="O1109" s="116"/>
      <c r="P1109" s="116"/>
      <c r="Q1109" s="116"/>
      <c r="R1109" s="116"/>
      <c r="S1109" s="116"/>
      <c r="T1109" s="117"/>
      <c r="AT1109" s="111" t="s">
        <v>95</v>
      </c>
      <c r="AU1109" s="111" t="s">
        <v>44</v>
      </c>
      <c r="AV1109" s="7" t="s">
        <v>44</v>
      </c>
      <c r="AW1109" s="7" t="s">
        <v>20</v>
      </c>
      <c r="AX1109" s="7" t="s">
        <v>41</v>
      </c>
      <c r="AY1109" s="111" t="s">
        <v>84</v>
      </c>
    </row>
    <row r="1110" spans="2:65" s="1" customFormat="1" ht="36" customHeight="1" x14ac:dyDescent="0.2">
      <c r="B1110" s="93"/>
      <c r="C1110" s="94" t="s">
        <v>1247</v>
      </c>
      <c r="D1110" s="94" t="s">
        <v>86</v>
      </c>
      <c r="E1110" s="95" t="s">
        <v>1117</v>
      </c>
      <c r="F1110" s="96" t="s">
        <v>1248</v>
      </c>
      <c r="G1110" s="97" t="s">
        <v>163</v>
      </c>
      <c r="H1110" s="98">
        <v>1</v>
      </c>
      <c r="I1110" s="99"/>
      <c r="J1110" s="100">
        <f>ROUND(I1110*H1110,2)</f>
        <v>0</v>
      </c>
      <c r="K1110" s="96" t="s">
        <v>0</v>
      </c>
      <c r="L1110" s="18"/>
      <c r="M1110" s="101" t="s">
        <v>0</v>
      </c>
      <c r="N1110" s="102" t="s">
        <v>28</v>
      </c>
      <c r="O1110" s="26"/>
      <c r="P1110" s="103">
        <f>O1110*H1110</f>
        <v>0</v>
      </c>
      <c r="Q1110" s="103">
        <v>0</v>
      </c>
      <c r="R1110" s="103">
        <f>Q1110*H1110</f>
        <v>0</v>
      </c>
      <c r="S1110" s="103">
        <v>0</v>
      </c>
      <c r="T1110" s="104">
        <f>S1110*H1110</f>
        <v>0</v>
      </c>
      <c r="AR1110" s="105" t="s">
        <v>168</v>
      </c>
      <c r="AT1110" s="105" t="s">
        <v>86</v>
      </c>
      <c r="AU1110" s="105" t="s">
        <v>44</v>
      </c>
      <c r="AY1110" s="9" t="s">
        <v>84</v>
      </c>
      <c r="BE1110" s="106">
        <f>IF(N1110="základní",J1110,0)</f>
        <v>0</v>
      </c>
      <c r="BF1110" s="106">
        <f>IF(N1110="snížená",J1110,0)</f>
        <v>0</v>
      </c>
      <c r="BG1110" s="106">
        <f>IF(N1110="zákl. přenesená",J1110,0)</f>
        <v>0</v>
      </c>
      <c r="BH1110" s="106">
        <f>IF(N1110="sníž. přenesená",J1110,0)</f>
        <v>0</v>
      </c>
      <c r="BI1110" s="106">
        <f>IF(N1110="nulová",J1110,0)</f>
        <v>0</v>
      </c>
      <c r="BJ1110" s="9" t="s">
        <v>42</v>
      </c>
      <c r="BK1110" s="106">
        <f>ROUND(I1110*H1110,2)</f>
        <v>0</v>
      </c>
      <c r="BL1110" s="9" t="s">
        <v>168</v>
      </c>
      <c r="BM1110" s="105" t="s">
        <v>1249</v>
      </c>
    </row>
    <row r="1111" spans="2:65" s="1" customFormat="1" ht="19.5" x14ac:dyDescent="0.2">
      <c r="B1111" s="18"/>
      <c r="D1111" s="107" t="s">
        <v>93</v>
      </c>
      <c r="F1111" s="108" t="s">
        <v>1248</v>
      </c>
      <c r="I1111" s="38"/>
      <c r="L1111" s="18"/>
      <c r="M1111" s="109"/>
      <c r="N1111" s="26"/>
      <c r="O1111" s="26"/>
      <c r="P1111" s="26"/>
      <c r="Q1111" s="26"/>
      <c r="R1111" s="26"/>
      <c r="S1111" s="26"/>
      <c r="T1111" s="27"/>
      <c r="AT1111" s="9" t="s">
        <v>93</v>
      </c>
      <c r="AU1111" s="9" t="s">
        <v>44</v>
      </c>
    </row>
    <row r="1112" spans="2:65" s="1" customFormat="1" ht="292.5" x14ac:dyDescent="0.2">
      <c r="B1112" s="18"/>
      <c r="D1112" s="107" t="s">
        <v>223</v>
      </c>
      <c r="F1112" s="128" t="s">
        <v>790</v>
      </c>
      <c r="I1112" s="38"/>
      <c r="L1112" s="18"/>
      <c r="M1112" s="109"/>
      <c r="N1112" s="26"/>
      <c r="O1112" s="26"/>
      <c r="P1112" s="26"/>
      <c r="Q1112" s="26"/>
      <c r="R1112" s="26"/>
      <c r="S1112" s="26"/>
      <c r="T1112" s="27"/>
      <c r="AT1112" s="9" t="s">
        <v>223</v>
      </c>
      <c r="AU1112" s="9" t="s">
        <v>44</v>
      </c>
    </row>
    <row r="1113" spans="2:65" s="7" customFormat="1" x14ac:dyDescent="0.2">
      <c r="B1113" s="110"/>
      <c r="D1113" s="107" t="s">
        <v>95</v>
      </c>
      <c r="E1113" s="111" t="s">
        <v>0</v>
      </c>
      <c r="F1113" s="112" t="s">
        <v>1250</v>
      </c>
      <c r="H1113" s="113">
        <v>1</v>
      </c>
      <c r="I1113" s="114"/>
      <c r="L1113" s="110"/>
      <c r="M1113" s="115"/>
      <c r="N1113" s="116"/>
      <c r="O1113" s="116"/>
      <c r="P1113" s="116"/>
      <c r="Q1113" s="116"/>
      <c r="R1113" s="116"/>
      <c r="S1113" s="116"/>
      <c r="T1113" s="117"/>
      <c r="AT1113" s="111" t="s">
        <v>95</v>
      </c>
      <c r="AU1113" s="111" t="s">
        <v>44</v>
      </c>
      <c r="AV1113" s="7" t="s">
        <v>44</v>
      </c>
      <c r="AW1113" s="7" t="s">
        <v>20</v>
      </c>
      <c r="AX1113" s="7" t="s">
        <v>41</v>
      </c>
      <c r="AY1113" s="111" t="s">
        <v>84</v>
      </c>
    </row>
    <row r="1114" spans="2:65" s="1" customFormat="1" ht="36" customHeight="1" x14ac:dyDescent="0.2">
      <c r="B1114" s="93"/>
      <c r="C1114" s="94" t="s">
        <v>1251</v>
      </c>
      <c r="D1114" s="94" t="s">
        <v>86</v>
      </c>
      <c r="E1114" s="95" t="s">
        <v>1121</v>
      </c>
      <c r="F1114" s="96" t="s">
        <v>1252</v>
      </c>
      <c r="G1114" s="97" t="s">
        <v>163</v>
      </c>
      <c r="H1114" s="98">
        <v>1</v>
      </c>
      <c r="I1114" s="99"/>
      <c r="J1114" s="100">
        <f>ROUND(I1114*H1114,2)</f>
        <v>0</v>
      </c>
      <c r="K1114" s="96" t="s">
        <v>0</v>
      </c>
      <c r="L1114" s="18"/>
      <c r="M1114" s="101" t="s">
        <v>0</v>
      </c>
      <c r="N1114" s="102" t="s">
        <v>28</v>
      </c>
      <c r="O1114" s="26"/>
      <c r="P1114" s="103">
        <f>O1114*H1114</f>
        <v>0</v>
      </c>
      <c r="Q1114" s="103">
        <v>0</v>
      </c>
      <c r="R1114" s="103">
        <f>Q1114*H1114</f>
        <v>0</v>
      </c>
      <c r="S1114" s="103">
        <v>0</v>
      </c>
      <c r="T1114" s="104">
        <f>S1114*H1114</f>
        <v>0</v>
      </c>
      <c r="AR1114" s="105" t="s">
        <v>168</v>
      </c>
      <c r="AT1114" s="105" t="s">
        <v>86</v>
      </c>
      <c r="AU1114" s="105" t="s">
        <v>44</v>
      </c>
      <c r="AY1114" s="9" t="s">
        <v>84</v>
      </c>
      <c r="BE1114" s="106">
        <f>IF(N1114="základní",J1114,0)</f>
        <v>0</v>
      </c>
      <c r="BF1114" s="106">
        <f>IF(N1114="snížená",J1114,0)</f>
        <v>0</v>
      </c>
      <c r="BG1114" s="106">
        <f>IF(N1114="zákl. přenesená",J1114,0)</f>
        <v>0</v>
      </c>
      <c r="BH1114" s="106">
        <f>IF(N1114="sníž. přenesená",J1114,0)</f>
        <v>0</v>
      </c>
      <c r="BI1114" s="106">
        <f>IF(N1114="nulová",J1114,0)</f>
        <v>0</v>
      </c>
      <c r="BJ1114" s="9" t="s">
        <v>42</v>
      </c>
      <c r="BK1114" s="106">
        <f>ROUND(I1114*H1114,2)</f>
        <v>0</v>
      </c>
      <c r="BL1114" s="9" t="s">
        <v>168</v>
      </c>
      <c r="BM1114" s="105" t="s">
        <v>1253</v>
      </c>
    </row>
    <row r="1115" spans="2:65" s="1" customFormat="1" ht="19.5" x14ac:dyDescent="0.2">
      <c r="B1115" s="18"/>
      <c r="D1115" s="107" t="s">
        <v>93</v>
      </c>
      <c r="F1115" s="108" t="s">
        <v>1252</v>
      </c>
      <c r="I1115" s="38"/>
      <c r="L1115" s="18"/>
      <c r="M1115" s="109"/>
      <c r="N1115" s="26"/>
      <c r="O1115" s="26"/>
      <c r="P1115" s="26"/>
      <c r="Q1115" s="26"/>
      <c r="R1115" s="26"/>
      <c r="S1115" s="26"/>
      <c r="T1115" s="27"/>
      <c r="AT1115" s="9" t="s">
        <v>93</v>
      </c>
      <c r="AU1115" s="9" t="s">
        <v>44</v>
      </c>
    </row>
    <row r="1116" spans="2:65" s="1" customFormat="1" ht="292.5" x14ac:dyDescent="0.2">
      <c r="B1116" s="18"/>
      <c r="D1116" s="107" t="s">
        <v>223</v>
      </c>
      <c r="F1116" s="128" t="s">
        <v>790</v>
      </c>
      <c r="I1116" s="38"/>
      <c r="L1116" s="18"/>
      <c r="M1116" s="109"/>
      <c r="N1116" s="26"/>
      <c r="O1116" s="26"/>
      <c r="P1116" s="26"/>
      <c r="Q1116" s="26"/>
      <c r="R1116" s="26"/>
      <c r="S1116" s="26"/>
      <c r="T1116" s="27"/>
      <c r="AT1116" s="9" t="s">
        <v>223</v>
      </c>
      <c r="AU1116" s="9" t="s">
        <v>44</v>
      </c>
    </row>
    <row r="1117" spans="2:65" s="7" customFormat="1" x14ac:dyDescent="0.2">
      <c r="B1117" s="110"/>
      <c r="D1117" s="107" t="s">
        <v>95</v>
      </c>
      <c r="E1117" s="111" t="s">
        <v>0</v>
      </c>
      <c r="F1117" s="112" t="s">
        <v>1254</v>
      </c>
      <c r="H1117" s="113">
        <v>1</v>
      </c>
      <c r="I1117" s="114"/>
      <c r="L1117" s="110"/>
      <c r="M1117" s="115"/>
      <c r="N1117" s="116"/>
      <c r="O1117" s="116"/>
      <c r="P1117" s="116"/>
      <c r="Q1117" s="116"/>
      <c r="R1117" s="116"/>
      <c r="S1117" s="116"/>
      <c r="T1117" s="117"/>
      <c r="AT1117" s="111" t="s">
        <v>95</v>
      </c>
      <c r="AU1117" s="111" t="s">
        <v>44</v>
      </c>
      <c r="AV1117" s="7" t="s">
        <v>44</v>
      </c>
      <c r="AW1117" s="7" t="s">
        <v>20</v>
      </c>
      <c r="AX1117" s="7" t="s">
        <v>41</v>
      </c>
      <c r="AY1117" s="111" t="s">
        <v>84</v>
      </c>
    </row>
    <row r="1118" spans="2:65" s="1" customFormat="1" ht="36" customHeight="1" x14ac:dyDescent="0.2">
      <c r="B1118" s="93"/>
      <c r="C1118" s="94" t="s">
        <v>1255</v>
      </c>
      <c r="D1118" s="94" t="s">
        <v>86</v>
      </c>
      <c r="E1118" s="95" t="s">
        <v>1125</v>
      </c>
      <c r="F1118" s="96" t="s">
        <v>1256</v>
      </c>
      <c r="G1118" s="97" t="s">
        <v>163</v>
      </c>
      <c r="H1118" s="98">
        <v>1</v>
      </c>
      <c r="I1118" s="99"/>
      <c r="J1118" s="100">
        <f>ROUND(I1118*H1118,2)</f>
        <v>0</v>
      </c>
      <c r="K1118" s="96" t="s">
        <v>0</v>
      </c>
      <c r="L1118" s="18"/>
      <c r="M1118" s="101" t="s">
        <v>0</v>
      </c>
      <c r="N1118" s="102" t="s">
        <v>28</v>
      </c>
      <c r="O1118" s="26"/>
      <c r="P1118" s="103">
        <f>O1118*H1118</f>
        <v>0</v>
      </c>
      <c r="Q1118" s="103">
        <v>0</v>
      </c>
      <c r="R1118" s="103">
        <f>Q1118*H1118</f>
        <v>0</v>
      </c>
      <c r="S1118" s="103">
        <v>0</v>
      </c>
      <c r="T1118" s="104">
        <f>S1118*H1118</f>
        <v>0</v>
      </c>
      <c r="AR1118" s="105" t="s">
        <v>168</v>
      </c>
      <c r="AT1118" s="105" t="s">
        <v>86</v>
      </c>
      <c r="AU1118" s="105" t="s">
        <v>44</v>
      </c>
      <c r="AY1118" s="9" t="s">
        <v>84</v>
      </c>
      <c r="BE1118" s="106">
        <f>IF(N1118="základní",J1118,0)</f>
        <v>0</v>
      </c>
      <c r="BF1118" s="106">
        <f>IF(N1118="snížená",J1118,0)</f>
        <v>0</v>
      </c>
      <c r="BG1118" s="106">
        <f>IF(N1118="zákl. přenesená",J1118,0)</f>
        <v>0</v>
      </c>
      <c r="BH1118" s="106">
        <f>IF(N1118="sníž. přenesená",J1118,0)</f>
        <v>0</v>
      </c>
      <c r="BI1118" s="106">
        <f>IF(N1118="nulová",J1118,0)</f>
        <v>0</v>
      </c>
      <c r="BJ1118" s="9" t="s">
        <v>42</v>
      </c>
      <c r="BK1118" s="106">
        <f>ROUND(I1118*H1118,2)</f>
        <v>0</v>
      </c>
      <c r="BL1118" s="9" t="s">
        <v>168</v>
      </c>
      <c r="BM1118" s="105" t="s">
        <v>1257</v>
      </c>
    </row>
    <row r="1119" spans="2:65" s="1" customFormat="1" ht="19.5" x14ac:dyDescent="0.2">
      <c r="B1119" s="18"/>
      <c r="D1119" s="107" t="s">
        <v>93</v>
      </c>
      <c r="F1119" s="108" t="s">
        <v>1256</v>
      </c>
      <c r="I1119" s="38"/>
      <c r="L1119" s="18"/>
      <c r="M1119" s="109"/>
      <c r="N1119" s="26"/>
      <c r="O1119" s="26"/>
      <c r="P1119" s="26"/>
      <c r="Q1119" s="26"/>
      <c r="R1119" s="26"/>
      <c r="S1119" s="26"/>
      <c r="T1119" s="27"/>
      <c r="AT1119" s="9" t="s">
        <v>93</v>
      </c>
      <c r="AU1119" s="9" t="s">
        <v>44</v>
      </c>
    </row>
    <row r="1120" spans="2:65" s="1" customFormat="1" ht="292.5" x14ac:dyDescent="0.2">
      <c r="B1120" s="18"/>
      <c r="D1120" s="107" t="s">
        <v>223</v>
      </c>
      <c r="F1120" s="128" t="s">
        <v>790</v>
      </c>
      <c r="I1120" s="38"/>
      <c r="L1120" s="18"/>
      <c r="M1120" s="109"/>
      <c r="N1120" s="26"/>
      <c r="O1120" s="26"/>
      <c r="P1120" s="26"/>
      <c r="Q1120" s="26"/>
      <c r="R1120" s="26"/>
      <c r="S1120" s="26"/>
      <c r="T1120" s="27"/>
      <c r="AT1120" s="9" t="s">
        <v>223</v>
      </c>
      <c r="AU1120" s="9" t="s">
        <v>44</v>
      </c>
    </row>
    <row r="1121" spans="2:65" s="7" customFormat="1" x14ac:dyDescent="0.2">
      <c r="B1121" s="110"/>
      <c r="D1121" s="107" t="s">
        <v>95</v>
      </c>
      <c r="E1121" s="111" t="s">
        <v>0</v>
      </c>
      <c r="F1121" s="112" t="s">
        <v>1258</v>
      </c>
      <c r="H1121" s="113">
        <v>1</v>
      </c>
      <c r="I1121" s="114"/>
      <c r="L1121" s="110"/>
      <c r="M1121" s="115"/>
      <c r="N1121" s="116"/>
      <c r="O1121" s="116"/>
      <c r="P1121" s="116"/>
      <c r="Q1121" s="116"/>
      <c r="R1121" s="116"/>
      <c r="S1121" s="116"/>
      <c r="T1121" s="117"/>
      <c r="AT1121" s="111" t="s">
        <v>95</v>
      </c>
      <c r="AU1121" s="111" t="s">
        <v>44</v>
      </c>
      <c r="AV1121" s="7" t="s">
        <v>44</v>
      </c>
      <c r="AW1121" s="7" t="s">
        <v>20</v>
      </c>
      <c r="AX1121" s="7" t="s">
        <v>41</v>
      </c>
      <c r="AY1121" s="111" t="s">
        <v>84</v>
      </c>
    </row>
    <row r="1122" spans="2:65" s="1" customFormat="1" ht="36" customHeight="1" x14ac:dyDescent="0.2">
      <c r="B1122" s="93"/>
      <c r="C1122" s="94" t="s">
        <v>1259</v>
      </c>
      <c r="D1122" s="94" t="s">
        <v>86</v>
      </c>
      <c r="E1122" s="95" t="s">
        <v>1129</v>
      </c>
      <c r="F1122" s="96" t="s">
        <v>1260</v>
      </c>
      <c r="G1122" s="97" t="s">
        <v>163</v>
      </c>
      <c r="H1122" s="98">
        <v>1</v>
      </c>
      <c r="I1122" s="99"/>
      <c r="J1122" s="100">
        <f>ROUND(I1122*H1122,2)</f>
        <v>0</v>
      </c>
      <c r="K1122" s="96" t="s">
        <v>0</v>
      </c>
      <c r="L1122" s="18"/>
      <c r="M1122" s="101" t="s">
        <v>0</v>
      </c>
      <c r="N1122" s="102" t="s">
        <v>28</v>
      </c>
      <c r="O1122" s="26"/>
      <c r="P1122" s="103">
        <f>O1122*H1122</f>
        <v>0</v>
      </c>
      <c r="Q1122" s="103">
        <v>0</v>
      </c>
      <c r="R1122" s="103">
        <f>Q1122*H1122</f>
        <v>0</v>
      </c>
      <c r="S1122" s="103">
        <v>0</v>
      </c>
      <c r="T1122" s="104">
        <f>S1122*H1122</f>
        <v>0</v>
      </c>
      <c r="AR1122" s="105" t="s">
        <v>168</v>
      </c>
      <c r="AT1122" s="105" t="s">
        <v>86</v>
      </c>
      <c r="AU1122" s="105" t="s">
        <v>44</v>
      </c>
      <c r="AY1122" s="9" t="s">
        <v>84</v>
      </c>
      <c r="BE1122" s="106">
        <f>IF(N1122="základní",J1122,0)</f>
        <v>0</v>
      </c>
      <c r="BF1122" s="106">
        <f>IF(N1122="snížená",J1122,0)</f>
        <v>0</v>
      </c>
      <c r="BG1122" s="106">
        <f>IF(N1122="zákl. přenesená",J1122,0)</f>
        <v>0</v>
      </c>
      <c r="BH1122" s="106">
        <f>IF(N1122="sníž. přenesená",J1122,0)</f>
        <v>0</v>
      </c>
      <c r="BI1122" s="106">
        <f>IF(N1122="nulová",J1122,0)</f>
        <v>0</v>
      </c>
      <c r="BJ1122" s="9" t="s">
        <v>42</v>
      </c>
      <c r="BK1122" s="106">
        <f>ROUND(I1122*H1122,2)</f>
        <v>0</v>
      </c>
      <c r="BL1122" s="9" t="s">
        <v>168</v>
      </c>
      <c r="BM1122" s="105" t="s">
        <v>1261</v>
      </c>
    </row>
    <row r="1123" spans="2:65" s="1" customFormat="1" ht="19.5" x14ac:dyDescent="0.2">
      <c r="B1123" s="18"/>
      <c r="D1123" s="107" t="s">
        <v>93</v>
      </c>
      <c r="F1123" s="108" t="s">
        <v>1260</v>
      </c>
      <c r="I1123" s="38"/>
      <c r="L1123" s="18"/>
      <c r="M1123" s="109"/>
      <c r="N1123" s="26"/>
      <c r="O1123" s="26"/>
      <c r="P1123" s="26"/>
      <c r="Q1123" s="26"/>
      <c r="R1123" s="26"/>
      <c r="S1123" s="26"/>
      <c r="T1123" s="27"/>
      <c r="AT1123" s="9" t="s">
        <v>93</v>
      </c>
      <c r="AU1123" s="9" t="s">
        <v>44</v>
      </c>
    </row>
    <row r="1124" spans="2:65" s="1" customFormat="1" ht="292.5" x14ac:dyDescent="0.2">
      <c r="B1124" s="18"/>
      <c r="D1124" s="107" t="s">
        <v>223</v>
      </c>
      <c r="F1124" s="128" t="s">
        <v>790</v>
      </c>
      <c r="I1124" s="38"/>
      <c r="L1124" s="18"/>
      <c r="M1124" s="109"/>
      <c r="N1124" s="26"/>
      <c r="O1124" s="26"/>
      <c r="P1124" s="26"/>
      <c r="Q1124" s="26"/>
      <c r="R1124" s="26"/>
      <c r="S1124" s="26"/>
      <c r="T1124" s="27"/>
      <c r="AT1124" s="9" t="s">
        <v>223</v>
      </c>
      <c r="AU1124" s="9" t="s">
        <v>44</v>
      </c>
    </row>
    <row r="1125" spans="2:65" s="7" customFormat="1" x14ac:dyDescent="0.2">
      <c r="B1125" s="110"/>
      <c r="D1125" s="107" t="s">
        <v>95</v>
      </c>
      <c r="E1125" s="111" t="s">
        <v>0</v>
      </c>
      <c r="F1125" s="112" t="s">
        <v>1262</v>
      </c>
      <c r="H1125" s="113">
        <v>1</v>
      </c>
      <c r="I1125" s="114"/>
      <c r="L1125" s="110"/>
      <c r="M1125" s="115"/>
      <c r="N1125" s="116"/>
      <c r="O1125" s="116"/>
      <c r="P1125" s="116"/>
      <c r="Q1125" s="116"/>
      <c r="R1125" s="116"/>
      <c r="S1125" s="116"/>
      <c r="T1125" s="117"/>
      <c r="AT1125" s="111" t="s">
        <v>95</v>
      </c>
      <c r="AU1125" s="111" t="s">
        <v>44</v>
      </c>
      <c r="AV1125" s="7" t="s">
        <v>44</v>
      </c>
      <c r="AW1125" s="7" t="s">
        <v>20</v>
      </c>
      <c r="AX1125" s="7" t="s">
        <v>41</v>
      </c>
      <c r="AY1125" s="111" t="s">
        <v>84</v>
      </c>
    </row>
    <row r="1126" spans="2:65" s="1" customFormat="1" ht="36" customHeight="1" x14ac:dyDescent="0.2">
      <c r="B1126" s="93"/>
      <c r="C1126" s="94" t="s">
        <v>1263</v>
      </c>
      <c r="D1126" s="94" t="s">
        <v>86</v>
      </c>
      <c r="E1126" s="95" t="s">
        <v>1133</v>
      </c>
      <c r="F1126" s="96" t="s">
        <v>1264</v>
      </c>
      <c r="G1126" s="97" t="s">
        <v>163</v>
      </c>
      <c r="H1126" s="98">
        <v>1</v>
      </c>
      <c r="I1126" s="99"/>
      <c r="J1126" s="100">
        <f>ROUND(I1126*H1126,2)</f>
        <v>0</v>
      </c>
      <c r="K1126" s="96" t="s">
        <v>0</v>
      </c>
      <c r="L1126" s="18"/>
      <c r="M1126" s="101" t="s">
        <v>0</v>
      </c>
      <c r="N1126" s="102" t="s">
        <v>28</v>
      </c>
      <c r="O1126" s="26"/>
      <c r="P1126" s="103">
        <f>O1126*H1126</f>
        <v>0</v>
      </c>
      <c r="Q1126" s="103">
        <v>0</v>
      </c>
      <c r="R1126" s="103">
        <f>Q1126*H1126</f>
        <v>0</v>
      </c>
      <c r="S1126" s="103">
        <v>0</v>
      </c>
      <c r="T1126" s="104">
        <f>S1126*H1126</f>
        <v>0</v>
      </c>
      <c r="AR1126" s="105" t="s">
        <v>168</v>
      </c>
      <c r="AT1126" s="105" t="s">
        <v>86</v>
      </c>
      <c r="AU1126" s="105" t="s">
        <v>44</v>
      </c>
      <c r="AY1126" s="9" t="s">
        <v>84</v>
      </c>
      <c r="BE1126" s="106">
        <f>IF(N1126="základní",J1126,0)</f>
        <v>0</v>
      </c>
      <c r="BF1126" s="106">
        <f>IF(N1126="snížená",J1126,0)</f>
        <v>0</v>
      </c>
      <c r="BG1126" s="106">
        <f>IF(N1126="zákl. přenesená",J1126,0)</f>
        <v>0</v>
      </c>
      <c r="BH1126" s="106">
        <f>IF(N1126="sníž. přenesená",J1126,0)</f>
        <v>0</v>
      </c>
      <c r="BI1126" s="106">
        <f>IF(N1126="nulová",J1126,0)</f>
        <v>0</v>
      </c>
      <c r="BJ1126" s="9" t="s">
        <v>42</v>
      </c>
      <c r="BK1126" s="106">
        <f>ROUND(I1126*H1126,2)</f>
        <v>0</v>
      </c>
      <c r="BL1126" s="9" t="s">
        <v>168</v>
      </c>
      <c r="BM1126" s="105" t="s">
        <v>1265</v>
      </c>
    </row>
    <row r="1127" spans="2:65" s="1" customFormat="1" ht="19.5" x14ac:dyDescent="0.2">
      <c r="B1127" s="18"/>
      <c r="D1127" s="107" t="s">
        <v>93</v>
      </c>
      <c r="F1127" s="108" t="s">
        <v>1264</v>
      </c>
      <c r="I1127" s="38"/>
      <c r="L1127" s="18"/>
      <c r="M1127" s="109"/>
      <c r="N1127" s="26"/>
      <c r="O1127" s="26"/>
      <c r="P1127" s="26"/>
      <c r="Q1127" s="26"/>
      <c r="R1127" s="26"/>
      <c r="S1127" s="26"/>
      <c r="T1127" s="27"/>
      <c r="AT1127" s="9" t="s">
        <v>93</v>
      </c>
      <c r="AU1127" s="9" t="s">
        <v>44</v>
      </c>
    </row>
    <row r="1128" spans="2:65" s="1" customFormat="1" ht="292.5" x14ac:dyDescent="0.2">
      <c r="B1128" s="18"/>
      <c r="D1128" s="107" t="s">
        <v>223</v>
      </c>
      <c r="F1128" s="128" t="s">
        <v>790</v>
      </c>
      <c r="I1128" s="38"/>
      <c r="L1128" s="18"/>
      <c r="M1128" s="109"/>
      <c r="N1128" s="26"/>
      <c r="O1128" s="26"/>
      <c r="P1128" s="26"/>
      <c r="Q1128" s="26"/>
      <c r="R1128" s="26"/>
      <c r="S1128" s="26"/>
      <c r="T1128" s="27"/>
      <c r="AT1128" s="9" t="s">
        <v>223</v>
      </c>
      <c r="AU1128" s="9" t="s">
        <v>44</v>
      </c>
    </row>
    <row r="1129" spans="2:65" s="7" customFormat="1" x14ac:dyDescent="0.2">
      <c r="B1129" s="110"/>
      <c r="D1129" s="107" t="s">
        <v>95</v>
      </c>
      <c r="E1129" s="111" t="s">
        <v>0</v>
      </c>
      <c r="F1129" s="112" t="s">
        <v>1266</v>
      </c>
      <c r="H1129" s="113">
        <v>1</v>
      </c>
      <c r="I1129" s="114"/>
      <c r="L1129" s="110"/>
      <c r="M1129" s="115"/>
      <c r="N1129" s="116"/>
      <c r="O1129" s="116"/>
      <c r="P1129" s="116"/>
      <c r="Q1129" s="116"/>
      <c r="R1129" s="116"/>
      <c r="S1129" s="116"/>
      <c r="T1129" s="117"/>
      <c r="AT1129" s="111" t="s">
        <v>95</v>
      </c>
      <c r="AU1129" s="111" t="s">
        <v>44</v>
      </c>
      <c r="AV1129" s="7" t="s">
        <v>44</v>
      </c>
      <c r="AW1129" s="7" t="s">
        <v>20</v>
      </c>
      <c r="AX1129" s="7" t="s">
        <v>41</v>
      </c>
      <c r="AY1129" s="111" t="s">
        <v>84</v>
      </c>
    </row>
    <row r="1130" spans="2:65" s="1" customFormat="1" ht="36" customHeight="1" x14ac:dyDescent="0.2">
      <c r="B1130" s="93"/>
      <c r="C1130" s="94" t="s">
        <v>1267</v>
      </c>
      <c r="D1130" s="94" t="s">
        <v>86</v>
      </c>
      <c r="E1130" s="95" t="s">
        <v>1137</v>
      </c>
      <c r="F1130" s="96" t="s">
        <v>1268</v>
      </c>
      <c r="G1130" s="97" t="s">
        <v>163</v>
      </c>
      <c r="H1130" s="98">
        <v>1</v>
      </c>
      <c r="I1130" s="99"/>
      <c r="J1130" s="100">
        <f>ROUND(I1130*H1130,2)</f>
        <v>0</v>
      </c>
      <c r="K1130" s="96" t="s">
        <v>0</v>
      </c>
      <c r="L1130" s="18"/>
      <c r="M1130" s="101" t="s">
        <v>0</v>
      </c>
      <c r="N1130" s="102" t="s">
        <v>28</v>
      </c>
      <c r="O1130" s="26"/>
      <c r="P1130" s="103">
        <f>O1130*H1130</f>
        <v>0</v>
      </c>
      <c r="Q1130" s="103">
        <v>0</v>
      </c>
      <c r="R1130" s="103">
        <f>Q1130*H1130</f>
        <v>0</v>
      </c>
      <c r="S1130" s="103">
        <v>0</v>
      </c>
      <c r="T1130" s="104">
        <f>S1130*H1130</f>
        <v>0</v>
      </c>
      <c r="AR1130" s="105" t="s">
        <v>168</v>
      </c>
      <c r="AT1130" s="105" t="s">
        <v>86</v>
      </c>
      <c r="AU1130" s="105" t="s">
        <v>44</v>
      </c>
      <c r="AY1130" s="9" t="s">
        <v>84</v>
      </c>
      <c r="BE1130" s="106">
        <f>IF(N1130="základní",J1130,0)</f>
        <v>0</v>
      </c>
      <c r="BF1130" s="106">
        <f>IF(N1130="snížená",J1130,0)</f>
        <v>0</v>
      </c>
      <c r="BG1130" s="106">
        <f>IF(N1130="zákl. přenesená",J1130,0)</f>
        <v>0</v>
      </c>
      <c r="BH1130" s="106">
        <f>IF(N1130="sníž. přenesená",J1130,0)</f>
        <v>0</v>
      </c>
      <c r="BI1130" s="106">
        <f>IF(N1130="nulová",J1130,0)</f>
        <v>0</v>
      </c>
      <c r="BJ1130" s="9" t="s">
        <v>42</v>
      </c>
      <c r="BK1130" s="106">
        <f>ROUND(I1130*H1130,2)</f>
        <v>0</v>
      </c>
      <c r="BL1130" s="9" t="s">
        <v>168</v>
      </c>
      <c r="BM1130" s="105" t="s">
        <v>1269</v>
      </c>
    </row>
    <row r="1131" spans="2:65" s="1" customFormat="1" ht="19.5" x14ac:dyDescent="0.2">
      <c r="B1131" s="18"/>
      <c r="D1131" s="107" t="s">
        <v>93</v>
      </c>
      <c r="F1131" s="108" t="s">
        <v>1268</v>
      </c>
      <c r="I1131" s="38"/>
      <c r="L1131" s="18"/>
      <c r="M1131" s="109"/>
      <c r="N1131" s="26"/>
      <c r="O1131" s="26"/>
      <c r="P1131" s="26"/>
      <c r="Q1131" s="26"/>
      <c r="R1131" s="26"/>
      <c r="S1131" s="26"/>
      <c r="T1131" s="27"/>
      <c r="AT1131" s="9" t="s">
        <v>93</v>
      </c>
      <c r="AU1131" s="9" t="s">
        <v>44</v>
      </c>
    </row>
    <row r="1132" spans="2:65" s="1" customFormat="1" ht="292.5" x14ac:dyDescent="0.2">
      <c r="B1132" s="18"/>
      <c r="D1132" s="107" t="s">
        <v>223</v>
      </c>
      <c r="F1132" s="128" t="s">
        <v>790</v>
      </c>
      <c r="I1132" s="38"/>
      <c r="L1132" s="18"/>
      <c r="M1132" s="109"/>
      <c r="N1132" s="26"/>
      <c r="O1132" s="26"/>
      <c r="P1132" s="26"/>
      <c r="Q1132" s="26"/>
      <c r="R1132" s="26"/>
      <c r="S1132" s="26"/>
      <c r="T1132" s="27"/>
      <c r="AT1132" s="9" t="s">
        <v>223</v>
      </c>
      <c r="AU1132" s="9" t="s">
        <v>44</v>
      </c>
    </row>
    <row r="1133" spans="2:65" s="7" customFormat="1" x14ac:dyDescent="0.2">
      <c r="B1133" s="110"/>
      <c r="D1133" s="107" t="s">
        <v>95</v>
      </c>
      <c r="E1133" s="111" t="s">
        <v>0</v>
      </c>
      <c r="F1133" s="112" t="s">
        <v>1270</v>
      </c>
      <c r="H1133" s="113">
        <v>1</v>
      </c>
      <c r="I1133" s="114"/>
      <c r="L1133" s="110"/>
      <c r="M1133" s="115"/>
      <c r="N1133" s="116"/>
      <c r="O1133" s="116"/>
      <c r="P1133" s="116"/>
      <c r="Q1133" s="116"/>
      <c r="R1133" s="116"/>
      <c r="S1133" s="116"/>
      <c r="T1133" s="117"/>
      <c r="AT1133" s="111" t="s">
        <v>95</v>
      </c>
      <c r="AU1133" s="111" t="s">
        <v>44</v>
      </c>
      <c r="AV1133" s="7" t="s">
        <v>44</v>
      </c>
      <c r="AW1133" s="7" t="s">
        <v>20</v>
      </c>
      <c r="AX1133" s="7" t="s">
        <v>41</v>
      </c>
      <c r="AY1133" s="111" t="s">
        <v>84</v>
      </c>
    </row>
    <row r="1134" spans="2:65" s="1" customFormat="1" ht="36" customHeight="1" x14ac:dyDescent="0.2">
      <c r="B1134" s="93"/>
      <c r="C1134" s="94" t="s">
        <v>1271</v>
      </c>
      <c r="D1134" s="94" t="s">
        <v>86</v>
      </c>
      <c r="E1134" s="95" t="s">
        <v>1141</v>
      </c>
      <c r="F1134" s="96" t="s">
        <v>1272</v>
      </c>
      <c r="G1134" s="97" t="s">
        <v>163</v>
      </c>
      <c r="H1134" s="98">
        <v>1</v>
      </c>
      <c r="I1134" s="99"/>
      <c r="J1134" s="100">
        <f>ROUND(I1134*H1134,2)</f>
        <v>0</v>
      </c>
      <c r="K1134" s="96" t="s">
        <v>0</v>
      </c>
      <c r="L1134" s="18"/>
      <c r="M1134" s="101" t="s">
        <v>0</v>
      </c>
      <c r="N1134" s="102" t="s">
        <v>28</v>
      </c>
      <c r="O1134" s="26"/>
      <c r="P1134" s="103">
        <f>O1134*H1134</f>
        <v>0</v>
      </c>
      <c r="Q1134" s="103">
        <v>0</v>
      </c>
      <c r="R1134" s="103">
        <f>Q1134*H1134</f>
        <v>0</v>
      </c>
      <c r="S1134" s="103">
        <v>0</v>
      </c>
      <c r="T1134" s="104">
        <f>S1134*H1134</f>
        <v>0</v>
      </c>
      <c r="AR1134" s="105" t="s">
        <v>168</v>
      </c>
      <c r="AT1134" s="105" t="s">
        <v>86</v>
      </c>
      <c r="AU1134" s="105" t="s">
        <v>44</v>
      </c>
      <c r="AY1134" s="9" t="s">
        <v>84</v>
      </c>
      <c r="BE1134" s="106">
        <f>IF(N1134="základní",J1134,0)</f>
        <v>0</v>
      </c>
      <c r="BF1134" s="106">
        <f>IF(N1134="snížená",J1134,0)</f>
        <v>0</v>
      </c>
      <c r="BG1134" s="106">
        <f>IF(N1134="zákl. přenesená",J1134,0)</f>
        <v>0</v>
      </c>
      <c r="BH1134" s="106">
        <f>IF(N1134="sníž. přenesená",J1134,0)</f>
        <v>0</v>
      </c>
      <c r="BI1134" s="106">
        <f>IF(N1134="nulová",J1134,0)</f>
        <v>0</v>
      </c>
      <c r="BJ1134" s="9" t="s">
        <v>42</v>
      </c>
      <c r="BK1134" s="106">
        <f>ROUND(I1134*H1134,2)</f>
        <v>0</v>
      </c>
      <c r="BL1134" s="9" t="s">
        <v>168</v>
      </c>
      <c r="BM1134" s="105" t="s">
        <v>1273</v>
      </c>
    </row>
    <row r="1135" spans="2:65" s="1" customFormat="1" ht="19.5" x14ac:dyDescent="0.2">
      <c r="B1135" s="18"/>
      <c r="D1135" s="107" t="s">
        <v>93</v>
      </c>
      <c r="F1135" s="108" t="s">
        <v>1272</v>
      </c>
      <c r="I1135" s="38"/>
      <c r="L1135" s="18"/>
      <c r="M1135" s="109"/>
      <c r="N1135" s="26"/>
      <c r="O1135" s="26"/>
      <c r="P1135" s="26"/>
      <c r="Q1135" s="26"/>
      <c r="R1135" s="26"/>
      <c r="S1135" s="26"/>
      <c r="T1135" s="27"/>
      <c r="AT1135" s="9" t="s">
        <v>93</v>
      </c>
      <c r="AU1135" s="9" t="s">
        <v>44</v>
      </c>
    </row>
    <row r="1136" spans="2:65" s="1" customFormat="1" ht="292.5" x14ac:dyDescent="0.2">
      <c r="B1136" s="18"/>
      <c r="D1136" s="107" t="s">
        <v>223</v>
      </c>
      <c r="F1136" s="128" t="s">
        <v>790</v>
      </c>
      <c r="I1136" s="38"/>
      <c r="L1136" s="18"/>
      <c r="M1136" s="109"/>
      <c r="N1136" s="26"/>
      <c r="O1136" s="26"/>
      <c r="P1136" s="26"/>
      <c r="Q1136" s="26"/>
      <c r="R1136" s="26"/>
      <c r="S1136" s="26"/>
      <c r="T1136" s="27"/>
      <c r="AT1136" s="9" t="s">
        <v>223</v>
      </c>
      <c r="AU1136" s="9" t="s">
        <v>44</v>
      </c>
    </row>
    <row r="1137" spans="2:65" s="7" customFormat="1" x14ac:dyDescent="0.2">
      <c r="B1137" s="110"/>
      <c r="D1137" s="107" t="s">
        <v>95</v>
      </c>
      <c r="E1137" s="111" t="s">
        <v>0</v>
      </c>
      <c r="F1137" s="112" t="s">
        <v>1274</v>
      </c>
      <c r="H1137" s="113">
        <v>1</v>
      </c>
      <c r="I1137" s="114"/>
      <c r="L1137" s="110"/>
      <c r="M1137" s="115"/>
      <c r="N1137" s="116"/>
      <c r="O1137" s="116"/>
      <c r="P1137" s="116"/>
      <c r="Q1137" s="116"/>
      <c r="R1137" s="116"/>
      <c r="S1137" s="116"/>
      <c r="T1137" s="117"/>
      <c r="AT1137" s="111" t="s">
        <v>95</v>
      </c>
      <c r="AU1137" s="111" t="s">
        <v>44</v>
      </c>
      <c r="AV1137" s="7" t="s">
        <v>44</v>
      </c>
      <c r="AW1137" s="7" t="s">
        <v>20</v>
      </c>
      <c r="AX1137" s="7" t="s">
        <v>41</v>
      </c>
      <c r="AY1137" s="111" t="s">
        <v>84</v>
      </c>
    </row>
    <row r="1138" spans="2:65" s="1" customFormat="1" ht="36" customHeight="1" x14ac:dyDescent="0.2">
      <c r="B1138" s="93"/>
      <c r="C1138" s="94" t="s">
        <v>1275</v>
      </c>
      <c r="D1138" s="94" t="s">
        <v>86</v>
      </c>
      <c r="E1138" s="95" t="s">
        <v>1145</v>
      </c>
      <c r="F1138" s="96" t="s">
        <v>1276</v>
      </c>
      <c r="G1138" s="97" t="s">
        <v>163</v>
      </c>
      <c r="H1138" s="98">
        <v>1</v>
      </c>
      <c r="I1138" s="99"/>
      <c r="J1138" s="100">
        <f>ROUND(I1138*H1138,2)</f>
        <v>0</v>
      </c>
      <c r="K1138" s="96" t="s">
        <v>0</v>
      </c>
      <c r="L1138" s="18"/>
      <c r="M1138" s="101" t="s">
        <v>0</v>
      </c>
      <c r="N1138" s="102" t="s">
        <v>28</v>
      </c>
      <c r="O1138" s="26"/>
      <c r="P1138" s="103">
        <f>O1138*H1138</f>
        <v>0</v>
      </c>
      <c r="Q1138" s="103">
        <v>0</v>
      </c>
      <c r="R1138" s="103">
        <f>Q1138*H1138</f>
        <v>0</v>
      </c>
      <c r="S1138" s="103">
        <v>0</v>
      </c>
      <c r="T1138" s="104">
        <f>S1138*H1138</f>
        <v>0</v>
      </c>
      <c r="AR1138" s="105" t="s">
        <v>168</v>
      </c>
      <c r="AT1138" s="105" t="s">
        <v>86</v>
      </c>
      <c r="AU1138" s="105" t="s">
        <v>44</v>
      </c>
      <c r="AY1138" s="9" t="s">
        <v>84</v>
      </c>
      <c r="BE1138" s="106">
        <f>IF(N1138="základní",J1138,0)</f>
        <v>0</v>
      </c>
      <c r="BF1138" s="106">
        <f>IF(N1138="snížená",J1138,0)</f>
        <v>0</v>
      </c>
      <c r="BG1138" s="106">
        <f>IF(N1138="zákl. přenesená",J1138,0)</f>
        <v>0</v>
      </c>
      <c r="BH1138" s="106">
        <f>IF(N1138="sníž. přenesená",J1138,0)</f>
        <v>0</v>
      </c>
      <c r="BI1138" s="106">
        <f>IF(N1138="nulová",J1138,0)</f>
        <v>0</v>
      </c>
      <c r="BJ1138" s="9" t="s">
        <v>42</v>
      </c>
      <c r="BK1138" s="106">
        <f>ROUND(I1138*H1138,2)</f>
        <v>0</v>
      </c>
      <c r="BL1138" s="9" t="s">
        <v>168</v>
      </c>
      <c r="BM1138" s="105" t="s">
        <v>1277</v>
      </c>
    </row>
    <row r="1139" spans="2:65" s="1" customFormat="1" ht="19.5" x14ac:dyDescent="0.2">
      <c r="B1139" s="18"/>
      <c r="D1139" s="107" t="s">
        <v>93</v>
      </c>
      <c r="F1139" s="108" t="s">
        <v>1276</v>
      </c>
      <c r="I1139" s="38"/>
      <c r="L1139" s="18"/>
      <c r="M1139" s="109"/>
      <c r="N1139" s="26"/>
      <c r="O1139" s="26"/>
      <c r="P1139" s="26"/>
      <c r="Q1139" s="26"/>
      <c r="R1139" s="26"/>
      <c r="S1139" s="26"/>
      <c r="T1139" s="27"/>
      <c r="AT1139" s="9" t="s">
        <v>93</v>
      </c>
      <c r="AU1139" s="9" t="s">
        <v>44</v>
      </c>
    </row>
    <row r="1140" spans="2:65" s="1" customFormat="1" ht="292.5" x14ac:dyDescent="0.2">
      <c r="B1140" s="18"/>
      <c r="D1140" s="107" t="s">
        <v>223</v>
      </c>
      <c r="F1140" s="128" t="s">
        <v>790</v>
      </c>
      <c r="I1140" s="38"/>
      <c r="L1140" s="18"/>
      <c r="M1140" s="109"/>
      <c r="N1140" s="26"/>
      <c r="O1140" s="26"/>
      <c r="P1140" s="26"/>
      <c r="Q1140" s="26"/>
      <c r="R1140" s="26"/>
      <c r="S1140" s="26"/>
      <c r="T1140" s="27"/>
      <c r="AT1140" s="9" t="s">
        <v>223</v>
      </c>
      <c r="AU1140" s="9" t="s">
        <v>44</v>
      </c>
    </row>
    <row r="1141" spans="2:65" s="7" customFormat="1" x14ac:dyDescent="0.2">
      <c r="B1141" s="110"/>
      <c r="D1141" s="107" t="s">
        <v>95</v>
      </c>
      <c r="E1141" s="111" t="s">
        <v>0</v>
      </c>
      <c r="F1141" s="112" t="s">
        <v>1278</v>
      </c>
      <c r="H1141" s="113">
        <v>1</v>
      </c>
      <c r="I1141" s="114"/>
      <c r="L1141" s="110"/>
      <c r="M1141" s="115"/>
      <c r="N1141" s="116"/>
      <c r="O1141" s="116"/>
      <c r="P1141" s="116"/>
      <c r="Q1141" s="116"/>
      <c r="R1141" s="116"/>
      <c r="S1141" s="116"/>
      <c r="T1141" s="117"/>
      <c r="AT1141" s="111" t="s">
        <v>95</v>
      </c>
      <c r="AU1141" s="111" t="s">
        <v>44</v>
      </c>
      <c r="AV1141" s="7" t="s">
        <v>44</v>
      </c>
      <c r="AW1141" s="7" t="s">
        <v>20</v>
      </c>
      <c r="AX1141" s="7" t="s">
        <v>41</v>
      </c>
      <c r="AY1141" s="111" t="s">
        <v>84</v>
      </c>
    </row>
    <row r="1142" spans="2:65" s="1" customFormat="1" ht="36" customHeight="1" x14ac:dyDescent="0.2">
      <c r="B1142" s="93"/>
      <c r="C1142" s="94" t="s">
        <v>1279</v>
      </c>
      <c r="D1142" s="94" t="s">
        <v>86</v>
      </c>
      <c r="E1142" s="95" t="s">
        <v>1149</v>
      </c>
      <c r="F1142" s="96" t="s">
        <v>1280</v>
      </c>
      <c r="G1142" s="97" t="s">
        <v>163</v>
      </c>
      <c r="H1142" s="98">
        <v>1</v>
      </c>
      <c r="I1142" s="99"/>
      <c r="J1142" s="100">
        <f>ROUND(I1142*H1142,2)</f>
        <v>0</v>
      </c>
      <c r="K1142" s="96" t="s">
        <v>0</v>
      </c>
      <c r="L1142" s="18"/>
      <c r="M1142" s="101" t="s">
        <v>0</v>
      </c>
      <c r="N1142" s="102" t="s">
        <v>28</v>
      </c>
      <c r="O1142" s="26"/>
      <c r="P1142" s="103">
        <f>O1142*H1142</f>
        <v>0</v>
      </c>
      <c r="Q1142" s="103">
        <v>0</v>
      </c>
      <c r="R1142" s="103">
        <f>Q1142*H1142</f>
        <v>0</v>
      </c>
      <c r="S1142" s="103">
        <v>0</v>
      </c>
      <c r="T1142" s="104">
        <f>S1142*H1142</f>
        <v>0</v>
      </c>
      <c r="AR1142" s="105" t="s">
        <v>168</v>
      </c>
      <c r="AT1142" s="105" t="s">
        <v>86</v>
      </c>
      <c r="AU1142" s="105" t="s">
        <v>44</v>
      </c>
      <c r="AY1142" s="9" t="s">
        <v>84</v>
      </c>
      <c r="BE1142" s="106">
        <f>IF(N1142="základní",J1142,0)</f>
        <v>0</v>
      </c>
      <c r="BF1142" s="106">
        <f>IF(N1142="snížená",J1142,0)</f>
        <v>0</v>
      </c>
      <c r="BG1142" s="106">
        <f>IF(N1142="zákl. přenesená",J1142,0)</f>
        <v>0</v>
      </c>
      <c r="BH1142" s="106">
        <f>IF(N1142="sníž. přenesená",J1142,0)</f>
        <v>0</v>
      </c>
      <c r="BI1142" s="106">
        <f>IF(N1142="nulová",J1142,0)</f>
        <v>0</v>
      </c>
      <c r="BJ1142" s="9" t="s">
        <v>42</v>
      </c>
      <c r="BK1142" s="106">
        <f>ROUND(I1142*H1142,2)</f>
        <v>0</v>
      </c>
      <c r="BL1142" s="9" t="s">
        <v>168</v>
      </c>
      <c r="BM1142" s="105" t="s">
        <v>1281</v>
      </c>
    </row>
    <row r="1143" spans="2:65" s="1" customFormat="1" ht="19.5" x14ac:dyDescent="0.2">
      <c r="B1143" s="18"/>
      <c r="D1143" s="107" t="s">
        <v>93</v>
      </c>
      <c r="F1143" s="108" t="s">
        <v>1280</v>
      </c>
      <c r="I1143" s="38"/>
      <c r="L1143" s="18"/>
      <c r="M1143" s="109"/>
      <c r="N1143" s="26"/>
      <c r="O1143" s="26"/>
      <c r="P1143" s="26"/>
      <c r="Q1143" s="26"/>
      <c r="R1143" s="26"/>
      <c r="S1143" s="26"/>
      <c r="T1143" s="27"/>
      <c r="AT1143" s="9" t="s">
        <v>93</v>
      </c>
      <c r="AU1143" s="9" t="s">
        <v>44</v>
      </c>
    </row>
    <row r="1144" spans="2:65" s="1" customFormat="1" ht="292.5" x14ac:dyDescent="0.2">
      <c r="B1144" s="18"/>
      <c r="D1144" s="107" t="s">
        <v>223</v>
      </c>
      <c r="F1144" s="128" t="s">
        <v>790</v>
      </c>
      <c r="I1144" s="38"/>
      <c r="L1144" s="18"/>
      <c r="M1144" s="109"/>
      <c r="N1144" s="26"/>
      <c r="O1144" s="26"/>
      <c r="P1144" s="26"/>
      <c r="Q1144" s="26"/>
      <c r="R1144" s="26"/>
      <c r="S1144" s="26"/>
      <c r="T1144" s="27"/>
      <c r="AT1144" s="9" t="s">
        <v>223</v>
      </c>
      <c r="AU1144" s="9" t="s">
        <v>44</v>
      </c>
    </row>
    <row r="1145" spans="2:65" s="7" customFormat="1" x14ac:dyDescent="0.2">
      <c r="B1145" s="110"/>
      <c r="D1145" s="107" t="s">
        <v>95</v>
      </c>
      <c r="E1145" s="111" t="s">
        <v>0</v>
      </c>
      <c r="F1145" s="112" t="s">
        <v>1282</v>
      </c>
      <c r="H1145" s="113">
        <v>1</v>
      </c>
      <c r="I1145" s="114"/>
      <c r="L1145" s="110"/>
      <c r="M1145" s="115"/>
      <c r="N1145" s="116"/>
      <c r="O1145" s="116"/>
      <c r="P1145" s="116"/>
      <c r="Q1145" s="116"/>
      <c r="R1145" s="116"/>
      <c r="S1145" s="116"/>
      <c r="T1145" s="117"/>
      <c r="AT1145" s="111" t="s">
        <v>95</v>
      </c>
      <c r="AU1145" s="111" t="s">
        <v>44</v>
      </c>
      <c r="AV1145" s="7" t="s">
        <v>44</v>
      </c>
      <c r="AW1145" s="7" t="s">
        <v>20</v>
      </c>
      <c r="AX1145" s="7" t="s">
        <v>41</v>
      </c>
      <c r="AY1145" s="111" t="s">
        <v>84</v>
      </c>
    </row>
    <row r="1146" spans="2:65" s="1" customFormat="1" ht="36" customHeight="1" x14ac:dyDescent="0.2">
      <c r="B1146" s="93"/>
      <c r="C1146" s="94" t="s">
        <v>1283</v>
      </c>
      <c r="D1146" s="94" t="s">
        <v>86</v>
      </c>
      <c r="E1146" s="95" t="s">
        <v>1153</v>
      </c>
      <c r="F1146" s="96" t="s">
        <v>1284</v>
      </c>
      <c r="G1146" s="97" t="s">
        <v>163</v>
      </c>
      <c r="H1146" s="98">
        <v>1</v>
      </c>
      <c r="I1146" s="99"/>
      <c r="J1146" s="100">
        <f>ROUND(I1146*H1146,2)</f>
        <v>0</v>
      </c>
      <c r="K1146" s="96" t="s">
        <v>0</v>
      </c>
      <c r="L1146" s="18"/>
      <c r="M1146" s="101" t="s">
        <v>0</v>
      </c>
      <c r="N1146" s="102" t="s">
        <v>28</v>
      </c>
      <c r="O1146" s="26"/>
      <c r="P1146" s="103">
        <f>O1146*H1146</f>
        <v>0</v>
      </c>
      <c r="Q1146" s="103">
        <v>0</v>
      </c>
      <c r="R1146" s="103">
        <f>Q1146*H1146</f>
        <v>0</v>
      </c>
      <c r="S1146" s="103">
        <v>0</v>
      </c>
      <c r="T1146" s="104">
        <f>S1146*H1146</f>
        <v>0</v>
      </c>
      <c r="AR1146" s="105" t="s">
        <v>168</v>
      </c>
      <c r="AT1146" s="105" t="s">
        <v>86</v>
      </c>
      <c r="AU1146" s="105" t="s">
        <v>44</v>
      </c>
      <c r="AY1146" s="9" t="s">
        <v>84</v>
      </c>
      <c r="BE1146" s="106">
        <f>IF(N1146="základní",J1146,0)</f>
        <v>0</v>
      </c>
      <c r="BF1146" s="106">
        <f>IF(N1146="snížená",J1146,0)</f>
        <v>0</v>
      </c>
      <c r="BG1146" s="106">
        <f>IF(N1146="zákl. přenesená",J1146,0)</f>
        <v>0</v>
      </c>
      <c r="BH1146" s="106">
        <f>IF(N1146="sníž. přenesená",J1146,0)</f>
        <v>0</v>
      </c>
      <c r="BI1146" s="106">
        <f>IF(N1146="nulová",J1146,0)</f>
        <v>0</v>
      </c>
      <c r="BJ1146" s="9" t="s">
        <v>42</v>
      </c>
      <c r="BK1146" s="106">
        <f>ROUND(I1146*H1146,2)</f>
        <v>0</v>
      </c>
      <c r="BL1146" s="9" t="s">
        <v>168</v>
      </c>
      <c r="BM1146" s="105" t="s">
        <v>1285</v>
      </c>
    </row>
    <row r="1147" spans="2:65" s="1" customFormat="1" ht="19.5" x14ac:dyDescent="0.2">
      <c r="B1147" s="18"/>
      <c r="D1147" s="107" t="s">
        <v>93</v>
      </c>
      <c r="F1147" s="108" t="s">
        <v>1284</v>
      </c>
      <c r="I1147" s="38"/>
      <c r="L1147" s="18"/>
      <c r="M1147" s="109"/>
      <c r="N1147" s="26"/>
      <c r="O1147" s="26"/>
      <c r="P1147" s="26"/>
      <c r="Q1147" s="26"/>
      <c r="R1147" s="26"/>
      <c r="S1147" s="26"/>
      <c r="T1147" s="27"/>
      <c r="AT1147" s="9" t="s">
        <v>93</v>
      </c>
      <c r="AU1147" s="9" t="s">
        <v>44</v>
      </c>
    </row>
    <row r="1148" spans="2:65" s="1" customFormat="1" ht="292.5" x14ac:dyDescent="0.2">
      <c r="B1148" s="18"/>
      <c r="D1148" s="107" t="s">
        <v>223</v>
      </c>
      <c r="F1148" s="128" t="s">
        <v>790</v>
      </c>
      <c r="I1148" s="38"/>
      <c r="L1148" s="18"/>
      <c r="M1148" s="109"/>
      <c r="N1148" s="26"/>
      <c r="O1148" s="26"/>
      <c r="P1148" s="26"/>
      <c r="Q1148" s="26"/>
      <c r="R1148" s="26"/>
      <c r="S1148" s="26"/>
      <c r="T1148" s="27"/>
      <c r="AT1148" s="9" t="s">
        <v>223</v>
      </c>
      <c r="AU1148" s="9" t="s">
        <v>44</v>
      </c>
    </row>
    <row r="1149" spans="2:65" s="7" customFormat="1" x14ac:dyDescent="0.2">
      <c r="B1149" s="110"/>
      <c r="D1149" s="107" t="s">
        <v>95</v>
      </c>
      <c r="E1149" s="111" t="s">
        <v>0</v>
      </c>
      <c r="F1149" s="112" t="s">
        <v>1286</v>
      </c>
      <c r="H1149" s="113">
        <v>1</v>
      </c>
      <c r="I1149" s="114"/>
      <c r="L1149" s="110"/>
      <c r="M1149" s="115"/>
      <c r="N1149" s="116"/>
      <c r="O1149" s="116"/>
      <c r="P1149" s="116"/>
      <c r="Q1149" s="116"/>
      <c r="R1149" s="116"/>
      <c r="S1149" s="116"/>
      <c r="T1149" s="117"/>
      <c r="AT1149" s="111" t="s">
        <v>95</v>
      </c>
      <c r="AU1149" s="111" t="s">
        <v>44</v>
      </c>
      <c r="AV1149" s="7" t="s">
        <v>44</v>
      </c>
      <c r="AW1149" s="7" t="s">
        <v>20</v>
      </c>
      <c r="AX1149" s="7" t="s">
        <v>41</v>
      </c>
      <c r="AY1149" s="111" t="s">
        <v>84</v>
      </c>
    </row>
    <row r="1150" spans="2:65" s="1" customFormat="1" ht="36" customHeight="1" x14ac:dyDescent="0.2">
      <c r="B1150" s="93"/>
      <c r="C1150" s="94" t="s">
        <v>1287</v>
      </c>
      <c r="D1150" s="94" t="s">
        <v>86</v>
      </c>
      <c r="E1150" s="95" t="s">
        <v>1157</v>
      </c>
      <c r="F1150" s="96" t="s">
        <v>1288</v>
      </c>
      <c r="G1150" s="97" t="s">
        <v>163</v>
      </c>
      <c r="H1150" s="98">
        <v>1</v>
      </c>
      <c r="I1150" s="99"/>
      <c r="J1150" s="100">
        <f>ROUND(I1150*H1150,2)</f>
        <v>0</v>
      </c>
      <c r="K1150" s="96" t="s">
        <v>0</v>
      </c>
      <c r="L1150" s="18"/>
      <c r="M1150" s="101" t="s">
        <v>0</v>
      </c>
      <c r="N1150" s="102" t="s">
        <v>28</v>
      </c>
      <c r="O1150" s="26"/>
      <c r="P1150" s="103">
        <f>O1150*H1150</f>
        <v>0</v>
      </c>
      <c r="Q1150" s="103">
        <v>0</v>
      </c>
      <c r="R1150" s="103">
        <f>Q1150*H1150</f>
        <v>0</v>
      </c>
      <c r="S1150" s="103">
        <v>0</v>
      </c>
      <c r="T1150" s="104">
        <f>S1150*H1150</f>
        <v>0</v>
      </c>
      <c r="AR1150" s="105" t="s">
        <v>168</v>
      </c>
      <c r="AT1150" s="105" t="s">
        <v>86</v>
      </c>
      <c r="AU1150" s="105" t="s">
        <v>44</v>
      </c>
      <c r="AY1150" s="9" t="s">
        <v>84</v>
      </c>
      <c r="BE1150" s="106">
        <f>IF(N1150="základní",J1150,0)</f>
        <v>0</v>
      </c>
      <c r="BF1150" s="106">
        <f>IF(N1150="snížená",J1150,0)</f>
        <v>0</v>
      </c>
      <c r="BG1150" s="106">
        <f>IF(N1150="zákl. přenesená",J1150,0)</f>
        <v>0</v>
      </c>
      <c r="BH1150" s="106">
        <f>IF(N1150="sníž. přenesená",J1150,0)</f>
        <v>0</v>
      </c>
      <c r="BI1150" s="106">
        <f>IF(N1150="nulová",J1150,0)</f>
        <v>0</v>
      </c>
      <c r="BJ1150" s="9" t="s">
        <v>42</v>
      </c>
      <c r="BK1150" s="106">
        <f>ROUND(I1150*H1150,2)</f>
        <v>0</v>
      </c>
      <c r="BL1150" s="9" t="s">
        <v>168</v>
      </c>
      <c r="BM1150" s="105" t="s">
        <v>1289</v>
      </c>
    </row>
    <row r="1151" spans="2:65" s="1" customFormat="1" ht="19.5" x14ac:dyDescent="0.2">
      <c r="B1151" s="18"/>
      <c r="D1151" s="107" t="s">
        <v>93</v>
      </c>
      <c r="F1151" s="108" t="s">
        <v>1288</v>
      </c>
      <c r="I1151" s="38"/>
      <c r="L1151" s="18"/>
      <c r="M1151" s="109"/>
      <c r="N1151" s="26"/>
      <c r="O1151" s="26"/>
      <c r="P1151" s="26"/>
      <c r="Q1151" s="26"/>
      <c r="R1151" s="26"/>
      <c r="S1151" s="26"/>
      <c r="T1151" s="27"/>
      <c r="AT1151" s="9" t="s">
        <v>93</v>
      </c>
      <c r="AU1151" s="9" t="s">
        <v>44</v>
      </c>
    </row>
    <row r="1152" spans="2:65" s="1" customFormat="1" ht="292.5" x14ac:dyDescent="0.2">
      <c r="B1152" s="18"/>
      <c r="D1152" s="107" t="s">
        <v>223</v>
      </c>
      <c r="F1152" s="128" t="s">
        <v>790</v>
      </c>
      <c r="I1152" s="38"/>
      <c r="L1152" s="18"/>
      <c r="M1152" s="109"/>
      <c r="N1152" s="26"/>
      <c r="O1152" s="26"/>
      <c r="P1152" s="26"/>
      <c r="Q1152" s="26"/>
      <c r="R1152" s="26"/>
      <c r="S1152" s="26"/>
      <c r="T1152" s="27"/>
      <c r="AT1152" s="9" t="s">
        <v>223</v>
      </c>
      <c r="AU1152" s="9" t="s">
        <v>44</v>
      </c>
    </row>
    <row r="1153" spans="2:65" s="7" customFormat="1" x14ac:dyDescent="0.2">
      <c r="B1153" s="110"/>
      <c r="D1153" s="107" t="s">
        <v>95</v>
      </c>
      <c r="E1153" s="111" t="s">
        <v>0</v>
      </c>
      <c r="F1153" s="112" t="s">
        <v>1290</v>
      </c>
      <c r="H1153" s="113">
        <v>1</v>
      </c>
      <c r="I1153" s="114"/>
      <c r="L1153" s="110"/>
      <c r="M1153" s="115"/>
      <c r="N1153" s="116"/>
      <c r="O1153" s="116"/>
      <c r="P1153" s="116"/>
      <c r="Q1153" s="116"/>
      <c r="R1153" s="116"/>
      <c r="S1153" s="116"/>
      <c r="T1153" s="117"/>
      <c r="AT1153" s="111" t="s">
        <v>95</v>
      </c>
      <c r="AU1153" s="111" t="s">
        <v>44</v>
      </c>
      <c r="AV1153" s="7" t="s">
        <v>44</v>
      </c>
      <c r="AW1153" s="7" t="s">
        <v>20</v>
      </c>
      <c r="AX1153" s="7" t="s">
        <v>41</v>
      </c>
      <c r="AY1153" s="111" t="s">
        <v>84</v>
      </c>
    </row>
    <row r="1154" spans="2:65" s="1" customFormat="1" ht="36" customHeight="1" x14ac:dyDescent="0.2">
      <c r="B1154" s="93"/>
      <c r="C1154" s="94" t="s">
        <v>1291</v>
      </c>
      <c r="D1154" s="94" t="s">
        <v>86</v>
      </c>
      <c r="E1154" s="95" t="s">
        <v>1161</v>
      </c>
      <c r="F1154" s="96" t="s">
        <v>1292</v>
      </c>
      <c r="G1154" s="97" t="s">
        <v>163</v>
      </c>
      <c r="H1154" s="98">
        <v>1</v>
      </c>
      <c r="I1154" s="99"/>
      <c r="J1154" s="100">
        <f>ROUND(I1154*H1154,2)</f>
        <v>0</v>
      </c>
      <c r="K1154" s="96" t="s">
        <v>0</v>
      </c>
      <c r="L1154" s="18"/>
      <c r="M1154" s="101" t="s">
        <v>0</v>
      </c>
      <c r="N1154" s="102" t="s">
        <v>28</v>
      </c>
      <c r="O1154" s="26"/>
      <c r="P1154" s="103">
        <f>O1154*H1154</f>
        <v>0</v>
      </c>
      <c r="Q1154" s="103">
        <v>0</v>
      </c>
      <c r="R1154" s="103">
        <f>Q1154*H1154</f>
        <v>0</v>
      </c>
      <c r="S1154" s="103">
        <v>0</v>
      </c>
      <c r="T1154" s="104">
        <f>S1154*H1154</f>
        <v>0</v>
      </c>
      <c r="AR1154" s="105" t="s">
        <v>168</v>
      </c>
      <c r="AT1154" s="105" t="s">
        <v>86</v>
      </c>
      <c r="AU1154" s="105" t="s">
        <v>44</v>
      </c>
      <c r="AY1154" s="9" t="s">
        <v>84</v>
      </c>
      <c r="BE1154" s="106">
        <f>IF(N1154="základní",J1154,0)</f>
        <v>0</v>
      </c>
      <c r="BF1154" s="106">
        <f>IF(N1154="snížená",J1154,0)</f>
        <v>0</v>
      </c>
      <c r="BG1154" s="106">
        <f>IF(N1154="zákl. přenesená",J1154,0)</f>
        <v>0</v>
      </c>
      <c r="BH1154" s="106">
        <f>IF(N1154="sníž. přenesená",J1154,0)</f>
        <v>0</v>
      </c>
      <c r="BI1154" s="106">
        <f>IF(N1154="nulová",J1154,0)</f>
        <v>0</v>
      </c>
      <c r="BJ1154" s="9" t="s">
        <v>42</v>
      </c>
      <c r="BK1154" s="106">
        <f>ROUND(I1154*H1154,2)</f>
        <v>0</v>
      </c>
      <c r="BL1154" s="9" t="s">
        <v>168</v>
      </c>
      <c r="BM1154" s="105" t="s">
        <v>1293</v>
      </c>
    </row>
    <row r="1155" spans="2:65" s="1" customFormat="1" ht="19.5" x14ac:dyDescent="0.2">
      <c r="B1155" s="18"/>
      <c r="D1155" s="107" t="s">
        <v>93</v>
      </c>
      <c r="F1155" s="108" t="s">
        <v>1292</v>
      </c>
      <c r="I1155" s="38"/>
      <c r="L1155" s="18"/>
      <c r="M1155" s="109"/>
      <c r="N1155" s="26"/>
      <c r="O1155" s="26"/>
      <c r="P1155" s="26"/>
      <c r="Q1155" s="26"/>
      <c r="R1155" s="26"/>
      <c r="S1155" s="26"/>
      <c r="T1155" s="27"/>
      <c r="AT1155" s="9" t="s">
        <v>93</v>
      </c>
      <c r="AU1155" s="9" t="s">
        <v>44</v>
      </c>
    </row>
    <row r="1156" spans="2:65" s="1" customFormat="1" ht="292.5" x14ac:dyDescent="0.2">
      <c r="B1156" s="18"/>
      <c r="D1156" s="107" t="s">
        <v>223</v>
      </c>
      <c r="F1156" s="128" t="s">
        <v>790</v>
      </c>
      <c r="I1156" s="38"/>
      <c r="L1156" s="18"/>
      <c r="M1156" s="109"/>
      <c r="N1156" s="26"/>
      <c r="O1156" s="26"/>
      <c r="P1156" s="26"/>
      <c r="Q1156" s="26"/>
      <c r="R1156" s="26"/>
      <c r="S1156" s="26"/>
      <c r="T1156" s="27"/>
      <c r="AT1156" s="9" t="s">
        <v>223</v>
      </c>
      <c r="AU1156" s="9" t="s">
        <v>44</v>
      </c>
    </row>
    <row r="1157" spans="2:65" s="7" customFormat="1" x14ac:dyDescent="0.2">
      <c r="B1157" s="110"/>
      <c r="D1157" s="107" t="s">
        <v>95</v>
      </c>
      <c r="E1157" s="111" t="s">
        <v>0</v>
      </c>
      <c r="F1157" s="112" t="s">
        <v>1294</v>
      </c>
      <c r="H1157" s="113">
        <v>1</v>
      </c>
      <c r="I1157" s="114"/>
      <c r="L1157" s="110"/>
      <c r="M1157" s="115"/>
      <c r="N1157" s="116"/>
      <c r="O1157" s="116"/>
      <c r="P1157" s="116"/>
      <c r="Q1157" s="116"/>
      <c r="R1157" s="116"/>
      <c r="S1157" s="116"/>
      <c r="T1157" s="117"/>
      <c r="AT1157" s="111" t="s">
        <v>95</v>
      </c>
      <c r="AU1157" s="111" t="s">
        <v>44</v>
      </c>
      <c r="AV1157" s="7" t="s">
        <v>44</v>
      </c>
      <c r="AW1157" s="7" t="s">
        <v>20</v>
      </c>
      <c r="AX1157" s="7" t="s">
        <v>41</v>
      </c>
      <c r="AY1157" s="111" t="s">
        <v>84</v>
      </c>
    </row>
    <row r="1158" spans="2:65" s="1" customFormat="1" ht="36" customHeight="1" x14ac:dyDescent="0.2">
      <c r="B1158" s="93"/>
      <c r="C1158" s="94" t="s">
        <v>1295</v>
      </c>
      <c r="D1158" s="94" t="s">
        <v>86</v>
      </c>
      <c r="E1158" s="95" t="s">
        <v>1165</v>
      </c>
      <c r="F1158" s="96" t="s">
        <v>1296</v>
      </c>
      <c r="G1158" s="97" t="s">
        <v>163</v>
      </c>
      <c r="H1158" s="98">
        <v>1</v>
      </c>
      <c r="I1158" s="99"/>
      <c r="J1158" s="100">
        <f>ROUND(I1158*H1158,2)</f>
        <v>0</v>
      </c>
      <c r="K1158" s="96" t="s">
        <v>0</v>
      </c>
      <c r="L1158" s="18"/>
      <c r="M1158" s="101" t="s">
        <v>0</v>
      </c>
      <c r="N1158" s="102" t="s">
        <v>28</v>
      </c>
      <c r="O1158" s="26"/>
      <c r="P1158" s="103">
        <f>O1158*H1158</f>
        <v>0</v>
      </c>
      <c r="Q1158" s="103">
        <v>0</v>
      </c>
      <c r="R1158" s="103">
        <f>Q1158*H1158</f>
        <v>0</v>
      </c>
      <c r="S1158" s="103">
        <v>0</v>
      </c>
      <c r="T1158" s="104">
        <f>S1158*H1158</f>
        <v>0</v>
      </c>
      <c r="AR1158" s="105" t="s">
        <v>168</v>
      </c>
      <c r="AT1158" s="105" t="s">
        <v>86</v>
      </c>
      <c r="AU1158" s="105" t="s">
        <v>44</v>
      </c>
      <c r="AY1158" s="9" t="s">
        <v>84</v>
      </c>
      <c r="BE1158" s="106">
        <f>IF(N1158="základní",J1158,0)</f>
        <v>0</v>
      </c>
      <c r="BF1158" s="106">
        <f>IF(N1158="snížená",J1158,0)</f>
        <v>0</v>
      </c>
      <c r="BG1158" s="106">
        <f>IF(N1158="zákl. přenesená",J1158,0)</f>
        <v>0</v>
      </c>
      <c r="BH1158" s="106">
        <f>IF(N1158="sníž. přenesená",J1158,0)</f>
        <v>0</v>
      </c>
      <c r="BI1158" s="106">
        <f>IF(N1158="nulová",J1158,0)</f>
        <v>0</v>
      </c>
      <c r="BJ1158" s="9" t="s">
        <v>42</v>
      </c>
      <c r="BK1158" s="106">
        <f>ROUND(I1158*H1158,2)</f>
        <v>0</v>
      </c>
      <c r="BL1158" s="9" t="s">
        <v>168</v>
      </c>
      <c r="BM1158" s="105" t="s">
        <v>1297</v>
      </c>
    </row>
    <row r="1159" spans="2:65" s="1" customFormat="1" ht="19.5" x14ac:dyDescent="0.2">
      <c r="B1159" s="18"/>
      <c r="D1159" s="107" t="s">
        <v>93</v>
      </c>
      <c r="F1159" s="108" t="s">
        <v>1296</v>
      </c>
      <c r="I1159" s="38"/>
      <c r="L1159" s="18"/>
      <c r="M1159" s="109"/>
      <c r="N1159" s="26"/>
      <c r="O1159" s="26"/>
      <c r="P1159" s="26"/>
      <c r="Q1159" s="26"/>
      <c r="R1159" s="26"/>
      <c r="S1159" s="26"/>
      <c r="T1159" s="27"/>
      <c r="AT1159" s="9" t="s">
        <v>93</v>
      </c>
      <c r="AU1159" s="9" t="s">
        <v>44</v>
      </c>
    </row>
    <row r="1160" spans="2:65" s="1" customFormat="1" ht="292.5" x14ac:dyDescent="0.2">
      <c r="B1160" s="18"/>
      <c r="D1160" s="107" t="s">
        <v>223</v>
      </c>
      <c r="F1160" s="128" t="s">
        <v>790</v>
      </c>
      <c r="I1160" s="38"/>
      <c r="L1160" s="18"/>
      <c r="M1160" s="109"/>
      <c r="N1160" s="26"/>
      <c r="O1160" s="26"/>
      <c r="P1160" s="26"/>
      <c r="Q1160" s="26"/>
      <c r="R1160" s="26"/>
      <c r="S1160" s="26"/>
      <c r="T1160" s="27"/>
      <c r="AT1160" s="9" t="s">
        <v>223</v>
      </c>
      <c r="AU1160" s="9" t="s">
        <v>44</v>
      </c>
    </row>
    <row r="1161" spans="2:65" s="7" customFormat="1" x14ac:dyDescent="0.2">
      <c r="B1161" s="110"/>
      <c r="D1161" s="107" t="s">
        <v>95</v>
      </c>
      <c r="E1161" s="111" t="s">
        <v>0</v>
      </c>
      <c r="F1161" s="112" t="s">
        <v>1298</v>
      </c>
      <c r="H1161" s="113">
        <v>1</v>
      </c>
      <c r="I1161" s="114"/>
      <c r="L1161" s="110"/>
      <c r="M1161" s="115"/>
      <c r="N1161" s="116"/>
      <c r="O1161" s="116"/>
      <c r="P1161" s="116"/>
      <c r="Q1161" s="116"/>
      <c r="R1161" s="116"/>
      <c r="S1161" s="116"/>
      <c r="T1161" s="117"/>
      <c r="AT1161" s="111" t="s">
        <v>95</v>
      </c>
      <c r="AU1161" s="111" t="s">
        <v>44</v>
      </c>
      <c r="AV1161" s="7" t="s">
        <v>44</v>
      </c>
      <c r="AW1161" s="7" t="s">
        <v>20</v>
      </c>
      <c r="AX1161" s="7" t="s">
        <v>41</v>
      </c>
      <c r="AY1161" s="111" t="s">
        <v>84</v>
      </c>
    </row>
    <row r="1162" spans="2:65" s="1" customFormat="1" ht="36" customHeight="1" x14ac:dyDescent="0.2">
      <c r="B1162" s="93"/>
      <c r="C1162" s="94" t="s">
        <v>1299</v>
      </c>
      <c r="D1162" s="94" t="s">
        <v>86</v>
      </c>
      <c r="E1162" s="95" t="s">
        <v>1169</v>
      </c>
      <c r="F1162" s="96" t="s">
        <v>1300</v>
      </c>
      <c r="G1162" s="97" t="s">
        <v>163</v>
      </c>
      <c r="H1162" s="98">
        <v>1</v>
      </c>
      <c r="I1162" s="99"/>
      <c r="J1162" s="100">
        <f>ROUND(I1162*H1162,2)</f>
        <v>0</v>
      </c>
      <c r="K1162" s="96" t="s">
        <v>0</v>
      </c>
      <c r="L1162" s="18"/>
      <c r="M1162" s="101" t="s">
        <v>0</v>
      </c>
      <c r="N1162" s="102" t="s">
        <v>28</v>
      </c>
      <c r="O1162" s="26"/>
      <c r="P1162" s="103">
        <f>O1162*H1162</f>
        <v>0</v>
      </c>
      <c r="Q1162" s="103">
        <v>0</v>
      </c>
      <c r="R1162" s="103">
        <f>Q1162*H1162</f>
        <v>0</v>
      </c>
      <c r="S1162" s="103">
        <v>0</v>
      </c>
      <c r="T1162" s="104">
        <f>S1162*H1162</f>
        <v>0</v>
      </c>
      <c r="AR1162" s="105" t="s">
        <v>168</v>
      </c>
      <c r="AT1162" s="105" t="s">
        <v>86</v>
      </c>
      <c r="AU1162" s="105" t="s">
        <v>44</v>
      </c>
      <c r="AY1162" s="9" t="s">
        <v>84</v>
      </c>
      <c r="BE1162" s="106">
        <f>IF(N1162="základní",J1162,0)</f>
        <v>0</v>
      </c>
      <c r="BF1162" s="106">
        <f>IF(N1162="snížená",J1162,0)</f>
        <v>0</v>
      </c>
      <c r="BG1162" s="106">
        <f>IF(N1162="zákl. přenesená",J1162,0)</f>
        <v>0</v>
      </c>
      <c r="BH1162" s="106">
        <f>IF(N1162="sníž. přenesená",J1162,0)</f>
        <v>0</v>
      </c>
      <c r="BI1162" s="106">
        <f>IF(N1162="nulová",J1162,0)</f>
        <v>0</v>
      </c>
      <c r="BJ1162" s="9" t="s">
        <v>42</v>
      </c>
      <c r="BK1162" s="106">
        <f>ROUND(I1162*H1162,2)</f>
        <v>0</v>
      </c>
      <c r="BL1162" s="9" t="s">
        <v>168</v>
      </c>
      <c r="BM1162" s="105" t="s">
        <v>1301</v>
      </c>
    </row>
    <row r="1163" spans="2:65" s="1" customFormat="1" ht="19.5" x14ac:dyDescent="0.2">
      <c r="B1163" s="18"/>
      <c r="D1163" s="107" t="s">
        <v>93</v>
      </c>
      <c r="F1163" s="108" t="s">
        <v>1300</v>
      </c>
      <c r="I1163" s="38"/>
      <c r="L1163" s="18"/>
      <c r="M1163" s="109"/>
      <c r="N1163" s="26"/>
      <c r="O1163" s="26"/>
      <c r="P1163" s="26"/>
      <c r="Q1163" s="26"/>
      <c r="R1163" s="26"/>
      <c r="S1163" s="26"/>
      <c r="T1163" s="27"/>
      <c r="AT1163" s="9" t="s">
        <v>93</v>
      </c>
      <c r="AU1163" s="9" t="s">
        <v>44</v>
      </c>
    </row>
    <row r="1164" spans="2:65" s="1" customFormat="1" ht="292.5" x14ac:dyDescent="0.2">
      <c r="B1164" s="18"/>
      <c r="D1164" s="107" t="s">
        <v>223</v>
      </c>
      <c r="F1164" s="128" t="s">
        <v>790</v>
      </c>
      <c r="I1164" s="38"/>
      <c r="L1164" s="18"/>
      <c r="M1164" s="109"/>
      <c r="N1164" s="26"/>
      <c r="O1164" s="26"/>
      <c r="P1164" s="26"/>
      <c r="Q1164" s="26"/>
      <c r="R1164" s="26"/>
      <c r="S1164" s="26"/>
      <c r="T1164" s="27"/>
      <c r="AT1164" s="9" t="s">
        <v>223</v>
      </c>
      <c r="AU1164" s="9" t="s">
        <v>44</v>
      </c>
    </row>
    <row r="1165" spans="2:65" s="7" customFormat="1" x14ac:dyDescent="0.2">
      <c r="B1165" s="110"/>
      <c r="D1165" s="107" t="s">
        <v>95</v>
      </c>
      <c r="E1165" s="111" t="s">
        <v>0</v>
      </c>
      <c r="F1165" s="112" t="s">
        <v>1302</v>
      </c>
      <c r="H1165" s="113">
        <v>1</v>
      </c>
      <c r="I1165" s="114"/>
      <c r="L1165" s="110"/>
      <c r="M1165" s="115"/>
      <c r="N1165" s="116"/>
      <c r="O1165" s="116"/>
      <c r="P1165" s="116"/>
      <c r="Q1165" s="116"/>
      <c r="R1165" s="116"/>
      <c r="S1165" s="116"/>
      <c r="T1165" s="117"/>
      <c r="AT1165" s="111" t="s">
        <v>95</v>
      </c>
      <c r="AU1165" s="111" t="s">
        <v>44</v>
      </c>
      <c r="AV1165" s="7" t="s">
        <v>44</v>
      </c>
      <c r="AW1165" s="7" t="s">
        <v>20</v>
      </c>
      <c r="AX1165" s="7" t="s">
        <v>41</v>
      </c>
      <c r="AY1165" s="111" t="s">
        <v>84</v>
      </c>
    </row>
    <row r="1166" spans="2:65" s="6" customFormat="1" ht="22.9" customHeight="1" x14ac:dyDescent="0.2">
      <c r="B1166" s="80"/>
      <c r="D1166" s="81" t="s">
        <v>40</v>
      </c>
      <c r="E1166" s="91" t="s">
        <v>1303</v>
      </c>
      <c r="F1166" s="91" t="s">
        <v>1304</v>
      </c>
      <c r="I1166" s="83"/>
      <c r="J1166" s="92">
        <f>BK1166</f>
        <v>0</v>
      </c>
      <c r="L1166" s="80"/>
      <c r="M1166" s="85"/>
      <c r="N1166" s="86"/>
      <c r="O1166" s="86"/>
      <c r="P1166" s="87">
        <f>SUM(P1167:P1169)</f>
        <v>0</v>
      </c>
      <c r="Q1166" s="86"/>
      <c r="R1166" s="87">
        <f>SUM(R1167:R1169)</f>
        <v>0</v>
      </c>
      <c r="S1166" s="86"/>
      <c r="T1166" s="88">
        <f>SUM(T1167:T1169)</f>
        <v>0</v>
      </c>
      <c r="AR1166" s="81" t="s">
        <v>44</v>
      </c>
      <c r="AT1166" s="89" t="s">
        <v>40</v>
      </c>
      <c r="AU1166" s="89" t="s">
        <v>42</v>
      </c>
      <c r="AY1166" s="81" t="s">
        <v>84</v>
      </c>
      <c r="BK1166" s="90">
        <f>SUM(BK1167:BK1169)</f>
        <v>0</v>
      </c>
    </row>
    <row r="1167" spans="2:65" s="1" customFormat="1" ht="36" customHeight="1" x14ac:dyDescent="0.2">
      <c r="B1167" s="93"/>
      <c r="C1167" s="94" t="s">
        <v>1305</v>
      </c>
      <c r="D1167" s="94" t="s">
        <v>86</v>
      </c>
      <c r="E1167" s="95" t="s">
        <v>1173</v>
      </c>
      <c r="F1167" s="96" t="s">
        <v>1306</v>
      </c>
      <c r="G1167" s="97" t="s">
        <v>163</v>
      </c>
      <c r="H1167" s="98">
        <v>2</v>
      </c>
      <c r="I1167" s="99"/>
      <c r="J1167" s="100">
        <f>ROUND(I1167*H1167,2)</f>
        <v>0</v>
      </c>
      <c r="K1167" s="96" t="s">
        <v>0</v>
      </c>
      <c r="L1167" s="18"/>
      <c r="M1167" s="101" t="s">
        <v>0</v>
      </c>
      <c r="N1167" s="102" t="s">
        <v>28</v>
      </c>
      <c r="O1167" s="26"/>
      <c r="P1167" s="103">
        <f>O1167*H1167</f>
        <v>0</v>
      </c>
      <c r="Q1167" s="103">
        <v>0</v>
      </c>
      <c r="R1167" s="103">
        <f>Q1167*H1167</f>
        <v>0</v>
      </c>
      <c r="S1167" s="103">
        <v>0</v>
      </c>
      <c r="T1167" s="104">
        <f>S1167*H1167</f>
        <v>0</v>
      </c>
      <c r="AR1167" s="105" t="s">
        <v>168</v>
      </c>
      <c r="AT1167" s="105" t="s">
        <v>86</v>
      </c>
      <c r="AU1167" s="105" t="s">
        <v>44</v>
      </c>
      <c r="AY1167" s="9" t="s">
        <v>84</v>
      </c>
      <c r="BE1167" s="106">
        <f>IF(N1167="základní",J1167,0)</f>
        <v>0</v>
      </c>
      <c r="BF1167" s="106">
        <f>IF(N1167="snížená",J1167,0)</f>
        <v>0</v>
      </c>
      <c r="BG1167" s="106">
        <f>IF(N1167="zákl. přenesená",J1167,0)</f>
        <v>0</v>
      </c>
      <c r="BH1167" s="106">
        <f>IF(N1167="sníž. přenesená",J1167,0)</f>
        <v>0</v>
      </c>
      <c r="BI1167" s="106">
        <f>IF(N1167="nulová",J1167,0)</f>
        <v>0</v>
      </c>
      <c r="BJ1167" s="9" t="s">
        <v>42</v>
      </c>
      <c r="BK1167" s="106">
        <f>ROUND(I1167*H1167,2)</f>
        <v>0</v>
      </c>
      <c r="BL1167" s="9" t="s">
        <v>168</v>
      </c>
      <c r="BM1167" s="105" t="s">
        <v>1307</v>
      </c>
    </row>
    <row r="1168" spans="2:65" s="1" customFormat="1" ht="29.25" x14ac:dyDescent="0.2">
      <c r="B1168" s="18"/>
      <c r="D1168" s="107" t="s">
        <v>93</v>
      </c>
      <c r="F1168" s="108" t="s">
        <v>1308</v>
      </c>
      <c r="I1168" s="38"/>
      <c r="L1168" s="18"/>
      <c r="M1168" s="109"/>
      <c r="N1168" s="26"/>
      <c r="O1168" s="26"/>
      <c r="P1168" s="26"/>
      <c r="Q1168" s="26"/>
      <c r="R1168" s="26"/>
      <c r="S1168" s="26"/>
      <c r="T1168" s="27"/>
      <c r="AT1168" s="9" t="s">
        <v>93</v>
      </c>
      <c r="AU1168" s="9" t="s">
        <v>44</v>
      </c>
    </row>
    <row r="1169" spans="2:65" s="7" customFormat="1" x14ac:dyDescent="0.2">
      <c r="B1169" s="110"/>
      <c r="D1169" s="107" t="s">
        <v>95</v>
      </c>
      <c r="E1169" s="111" t="s">
        <v>0</v>
      </c>
      <c r="F1169" s="112" t="s">
        <v>1309</v>
      </c>
      <c r="H1169" s="113">
        <v>2</v>
      </c>
      <c r="I1169" s="114"/>
      <c r="L1169" s="110"/>
      <c r="M1169" s="115"/>
      <c r="N1169" s="116"/>
      <c r="O1169" s="116"/>
      <c r="P1169" s="116"/>
      <c r="Q1169" s="116"/>
      <c r="R1169" s="116"/>
      <c r="S1169" s="116"/>
      <c r="T1169" s="117"/>
      <c r="AT1169" s="111" t="s">
        <v>95</v>
      </c>
      <c r="AU1169" s="111" t="s">
        <v>44</v>
      </c>
      <c r="AV1169" s="7" t="s">
        <v>44</v>
      </c>
      <c r="AW1169" s="7" t="s">
        <v>20</v>
      </c>
      <c r="AX1169" s="7" t="s">
        <v>41</v>
      </c>
      <c r="AY1169" s="111" t="s">
        <v>84</v>
      </c>
    </row>
    <row r="1170" spans="2:65" s="6" customFormat="1" ht="22.9" customHeight="1" x14ac:dyDescent="0.2">
      <c r="B1170" s="80"/>
      <c r="D1170" s="81" t="s">
        <v>40</v>
      </c>
      <c r="E1170" s="91" t="s">
        <v>1310</v>
      </c>
      <c r="F1170" s="91" t="s">
        <v>1311</v>
      </c>
      <c r="I1170" s="83"/>
      <c r="J1170" s="92">
        <f>BK1170</f>
        <v>0</v>
      </c>
      <c r="L1170" s="80"/>
      <c r="M1170" s="85"/>
      <c r="N1170" s="86"/>
      <c r="O1170" s="86"/>
      <c r="P1170" s="87">
        <f>SUM(P1171:P1177)</f>
        <v>0</v>
      </c>
      <c r="Q1170" s="86"/>
      <c r="R1170" s="87">
        <f>SUM(R1171:R1177)</f>
        <v>0</v>
      </c>
      <c r="S1170" s="86"/>
      <c r="T1170" s="88">
        <f>SUM(T1171:T1177)</f>
        <v>0</v>
      </c>
      <c r="AR1170" s="81" t="s">
        <v>44</v>
      </c>
      <c r="AT1170" s="89" t="s">
        <v>40</v>
      </c>
      <c r="AU1170" s="89" t="s">
        <v>42</v>
      </c>
      <c r="AY1170" s="81" t="s">
        <v>84</v>
      </c>
      <c r="BK1170" s="90">
        <f>SUM(BK1171:BK1177)</f>
        <v>0</v>
      </c>
    </row>
    <row r="1171" spans="2:65" s="1" customFormat="1" ht="36" customHeight="1" x14ac:dyDescent="0.2">
      <c r="B1171" s="93"/>
      <c r="C1171" s="94" t="s">
        <v>1312</v>
      </c>
      <c r="D1171" s="94" t="s">
        <v>86</v>
      </c>
      <c r="E1171" s="95" t="s">
        <v>1177</v>
      </c>
      <c r="F1171" s="96" t="s">
        <v>1313</v>
      </c>
      <c r="G1171" s="97" t="s">
        <v>89</v>
      </c>
      <c r="H1171" s="98">
        <v>87.075999999999993</v>
      </c>
      <c r="I1171" s="99"/>
      <c r="J1171" s="100">
        <f>ROUND(I1171*H1171,2)</f>
        <v>0</v>
      </c>
      <c r="K1171" s="96" t="s">
        <v>0</v>
      </c>
      <c r="L1171" s="18"/>
      <c r="M1171" s="101" t="s">
        <v>0</v>
      </c>
      <c r="N1171" s="102" t="s">
        <v>28</v>
      </c>
      <c r="O1171" s="26"/>
      <c r="P1171" s="103">
        <f>O1171*H1171</f>
        <v>0</v>
      </c>
      <c r="Q1171" s="103">
        <v>0</v>
      </c>
      <c r="R1171" s="103">
        <f>Q1171*H1171</f>
        <v>0</v>
      </c>
      <c r="S1171" s="103">
        <v>0</v>
      </c>
      <c r="T1171" s="104">
        <f>S1171*H1171</f>
        <v>0</v>
      </c>
      <c r="AR1171" s="105" t="s">
        <v>168</v>
      </c>
      <c r="AT1171" s="105" t="s">
        <v>86</v>
      </c>
      <c r="AU1171" s="105" t="s">
        <v>44</v>
      </c>
      <c r="AY1171" s="9" t="s">
        <v>84</v>
      </c>
      <c r="BE1171" s="106">
        <f>IF(N1171="základní",J1171,0)</f>
        <v>0</v>
      </c>
      <c r="BF1171" s="106">
        <f>IF(N1171="snížená",J1171,0)</f>
        <v>0</v>
      </c>
      <c r="BG1171" s="106">
        <f>IF(N1171="zákl. přenesená",J1171,0)</f>
        <v>0</v>
      </c>
      <c r="BH1171" s="106">
        <f>IF(N1171="sníž. přenesená",J1171,0)</f>
        <v>0</v>
      </c>
      <c r="BI1171" s="106">
        <f>IF(N1171="nulová",J1171,0)</f>
        <v>0</v>
      </c>
      <c r="BJ1171" s="9" t="s">
        <v>42</v>
      </c>
      <c r="BK1171" s="106">
        <f>ROUND(I1171*H1171,2)</f>
        <v>0</v>
      </c>
      <c r="BL1171" s="9" t="s">
        <v>168</v>
      </c>
      <c r="BM1171" s="105" t="s">
        <v>1314</v>
      </c>
    </row>
    <row r="1172" spans="2:65" s="1" customFormat="1" ht="68.25" x14ac:dyDescent="0.2">
      <c r="B1172" s="18"/>
      <c r="D1172" s="107" t="s">
        <v>93</v>
      </c>
      <c r="F1172" s="108" t="s">
        <v>1315</v>
      </c>
      <c r="I1172" s="38"/>
      <c r="L1172" s="18"/>
      <c r="M1172" s="109"/>
      <c r="N1172" s="26"/>
      <c r="O1172" s="26"/>
      <c r="P1172" s="26"/>
      <c r="Q1172" s="26"/>
      <c r="R1172" s="26"/>
      <c r="S1172" s="26"/>
      <c r="T1172" s="27"/>
      <c r="AT1172" s="9" t="s">
        <v>93</v>
      </c>
      <c r="AU1172" s="9" t="s">
        <v>44</v>
      </c>
    </row>
    <row r="1173" spans="2:65" s="7" customFormat="1" ht="22.5" x14ac:dyDescent="0.2">
      <c r="B1173" s="110"/>
      <c r="D1173" s="107" t="s">
        <v>95</v>
      </c>
      <c r="E1173" s="111" t="s">
        <v>0</v>
      </c>
      <c r="F1173" s="112" t="s">
        <v>1316</v>
      </c>
      <c r="H1173" s="113">
        <v>34.479999999999997</v>
      </c>
      <c r="I1173" s="114"/>
      <c r="L1173" s="110"/>
      <c r="M1173" s="115"/>
      <c r="N1173" s="116"/>
      <c r="O1173" s="116"/>
      <c r="P1173" s="116"/>
      <c r="Q1173" s="116"/>
      <c r="R1173" s="116"/>
      <c r="S1173" s="116"/>
      <c r="T1173" s="117"/>
      <c r="AT1173" s="111" t="s">
        <v>95</v>
      </c>
      <c r="AU1173" s="111" t="s">
        <v>44</v>
      </c>
      <c r="AV1173" s="7" t="s">
        <v>44</v>
      </c>
      <c r="AW1173" s="7" t="s">
        <v>20</v>
      </c>
      <c r="AX1173" s="7" t="s">
        <v>41</v>
      </c>
      <c r="AY1173" s="111" t="s">
        <v>84</v>
      </c>
    </row>
    <row r="1174" spans="2:65" s="7" customFormat="1" ht="22.5" x14ac:dyDescent="0.2">
      <c r="B1174" s="110"/>
      <c r="D1174" s="107" t="s">
        <v>95</v>
      </c>
      <c r="E1174" s="111" t="s">
        <v>0</v>
      </c>
      <c r="F1174" s="112" t="s">
        <v>1317</v>
      </c>
      <c r="H1174" s="113">
        <v>3.9</v>
      </c>
      <c r="I1174" s="114"/>
      <c r="L1174" s="110"/>
      <c r="M1174" s="115"/>
      <c r="N1174" s="116"/>
      <c r="O1174" s="116"/>
      <c r="P1174" s="116"/>
      <c r="Q1174" s="116"/>
      <c r="R1174" s="116"/>
      <c r="S1174" s="116"/>
      <c r="T1174" s="117"/>
      <c r="AT1174" s="111" t="s">
        <v>95</v>
      </c>
      <c r="AU1174" s="111" t="s">
        <v>44</v>
      </c>
      <c r="AV1174" s="7" t="s">
        <v>44</v>
      </c>
      <c r="AW1174" s="7" t="s">
        <v>20</v>
      </c>
      <c r="AX1174" s="7" t="s">
        <v>41</v>
      </c>
      <c r="AY1174" s="111" t="s">
        <v>84</v>
      </c>
    </row>
    <row r="1175" spans="2:65" s="7" customFormat="1" ht="22.5" x14ac:dyDescent="0.2">
      <c r="B1175" s="110"/>
      <c r="D1175" s="107" t="s">
        <v>95</v>
      </c>
      <c r="E1175" s="111" t="s">
        <v>0</v>
      </c>
      <c r="F1175" s="112" t="s">
        <v>1318</v>
      </c>
      <c r="H1175" s="113">
        <v>30.09</v>
      </c>
      <c r="I1175" s="114"/>
      <c r="L1175" s="110"/>
      <c r="M1175" s="115"/>
      <c r="N1175" s="116"/>
      <c r="O1175" s="116"/>
      <c r="P1175" s="116"/>
      <c r="Q1175" s="116"/>
      <c r="R1175" s="116"/>
      <c r="S1175" s="116"/>
      <c r="T1175" s="117"/>
      <c r="AT1175" s="111" t="s">
        <v>95</v>
      </c>
      <c r="AU1175" s="111" t="s">
        <v>44</v>
      </c>
      <c r="AV1175" s="7" t="s">
        <v>44</v>
      </c>
      <c r="AW1175" s="7" t="s">
        <v>20</v>
      </c>
      <c r="AX1175" s="7" t="s">
        <v>41</v>
      </c>
      <c r="AY1175" s="111" t="s">
        <v>84</v>
      </c>
    </row>
    <row r="1176" spans="2:65" s="7" customFormat="1" ht="33.75" x14ac:dyDescent="0.2">
      <c r="B1176" s="110"/>
      <c r="D1176" s="107" t="s">
        <v>95</v>
      </c>
      <c r="E1176" s="111" t="s">
        <v>0</v>
      </c>
      <c r="F1176" s="112" t="s">
        <v>1319</v>
      </c>
      <c r="H1176" s="113">
        <v>3.6059999999999999</v>
      </c>
      <c r="I1176" s="114"/>
      <c r="L1176" s="110"/>
      <c r="M1176" s="115"/>
      <c r="N1176" s="116"/>
      <c r="O1176" s="116"/>
      <c r="P1176" s="116"/>
      <c r="Q1176" s="116"/>
      <c r="R1176" s="116"/>
      <c r="S1176" s="116"/>
      <c r="T1176" s="117"/>
      <c r="AT1176" s="111" t="s">
        <v>95</v>
      </c>
      <c r="AU1176" s="111" t="s">
        <v>44</v>
      </c>
      <c r="AV1176" s="7" t="s">
        <v>44</v>
      </c>
      <c r="AW1176" s="7" t="s">
        <v>20</v>
      </c>
      <c r="AX1176" s="7" t="s">
        <v>41</v>
      </c>
      <c r="AY1176" s="111" t="s">
        <v>84</v>
      </c>
    </row>
    <row r="1177" spans="2:65" s="7" customFormat="1" ht="22.5" x14ac:dyDescent="0.2">
      <c r="B1177" s="110"/>
      <c r="D1177" s="107" t="s">
        <v>95</v>
      </c>
      <c r="E1177" s="111" t="s">
        <v>0</v>
      </c>
      <c r="F1177" s="112" t="s">
        <v>1320</v>
      </c>
      <c r="H1177" s="113">
        <v>15</v>
      </c>
      <c r="I1177" s="114"/>
      <c r="L1177" s="110"/>
      <c r="M1177" s="115"/>
      <c r="N1177" s="116"/>
      <c r="O1177" s="116"/>
      <c r="P1177" s="116"/>
      <c r="Q1177" s="116"/>
      <c r="R1177" s="116"/>
      <c r="S1177" s="116"/>
      <c r="T1177" s="117"/>
      <c r="AT1177" s="111" t="s">
        <v>95</v>
      </c>
      <c r="AU1177" s="111" t="s">
        <v>44</v>
      </c>
      <c r="AV1177" s="7" t="s">
        <v>44</v>
      </c>
      <c r="AW1177" s="7" t="s">
        <v>20</v>
      </c>
      <c r="AX1177" s="7" t="s">
        <v>41</v>
      </c>
      <c r="AY1177" s="111" t="s">
        <v>84</v>
      </c>
    </row>
    <row r="1178" spans="2:65" s="6" customFormat="1" ht="22.9" customHeight="1" x14ac:dyDescent="0.2">
      <c r="B1178" s="80"/>
      <c r="D1178" s="81" t="s">
        <v>40</v>
      </c>
      <c r="E1178" s="91" t="s">
        <v>1321</v>
      </c>
      <c r="F1178" s="91" t="s">
        <v>1322</v>
      </c>
      <c r="I1178" s="83"/>
      <c r="J1178" s="92">
        <f>BK1178</f>
        <v>0</v>
      </c>
      <c r="L1178" s="80"/>
      <c r="M1178" s="85"/>
      <c r="N1178" s="86"/>
      <c r="O1178" s="86"/>
      <c r="P1178" s="87">
        <f>SUM(P1179:P1213)</f>
        <v>0</v>
      </c>
      <c r="Q1178" s="86"/>
      <c r="R1178" s="87">
        <f>SUM(R1179:R1213)</f>
        <v>0.14562219999999998</v>
      </c>
      <c r="S1178" s="86"/>
      <c r="T1178" s="88">
        <f>SUM(T1179:T1213)</f>
        <v>0</v>
      </c>
      <c r="AR1178" s="81" t="s">
        <v>44</v>
      </c>
      <c r="AT1178" s="89" t="s">
        <v>40</v>
      </c>
      <c r="AU1178" s="89" t="s">
        <v>42</v>
      </c>
      <c r="AY1178" s="81" t="s">
        <v>84</v>
      </c>
      <c r="BK1178" s="90">
        <f>SUM(BK1179:BK1213)</f>
        <v>0</v>
      </c>
    </row>
    <row r="1179" spans="2:65" s="1" customFormat="1" ht="24" customHeight="1" x14ac:dyDescent="0.2">
      <c r="B1179" s="93"/>
      <c r="C1179" s="94" t="s">
        <v>1323</v>
      </c>
      <c r="D1179" s="94" t="s">
        <v>86</v>
      </c>
      <c r="E1179" s="95" t="s">
        <v>1324</v>
      </c>
      <c r="F1179" s="96" t="s">
        <v>1325</v>
      </c>
      <c r="G1179" s="97" t="s">
        <v>89</v>
      </c>
      <c r="H1179" s="98">
        <v>531.83199999999999</v>
      </c>
      <c r="I1179" s="99"/>
      <c r="J1179" s="100">
        <f>ROUND(I1179*H1179,2)</f>
        <v>0</v>
      </c>
      <c r="K1179" s="96" t="s">
        <v>90</v>
      </c>
      <c r="L1179" s="18"/>
      <c r="M1179" s="101" t="s">
        <v>0</v>
      </c>
      <c r="N1179" s="102" t="s">
        <v>28</v>
      </c>
      <c r="O1179" s="26"/>
      <c r="P1179" s="103">
        <f>O1179*H1179</f>
        <v>0</v>
      </c>
      <c r="Q1179" s="103">
        <v>0</v>
      </c>
      <c r="R1179" s="103">
        <f>Q1179*H1179</f>
        <v>0</v>
      </c>
      <c r="S1179" s="103">
        <v>0</v>
      </c>
      <c r="T1179" s="104">
        <f>S1179*H1179</f>
        <v>0</v>
      </c>
      <c r="AR1179" s="105" t="s">
        <v>168</v>
      </c>
      <c r="AT1179" s="105" t="s">
        <v>86</v>
      </c>
      <c r="AU1179" s="105" t="s">
        <v>44</v>
      </c>
      <c r="AY1179" s="9" t="s">
        <v>84</v>
      </c>
      <c r="BE1179" s="106">
        <f>IF(N1179="základní",J1179,0)</f>
        <v>0</v>
      </c>
      <c r="BF1179" s="106">
        <f>IF(N1179="snížená",J1179,0)</f>
        <v>0</v>
      </c>
      <c r="BG1179" s="106">
        <f>IF(N1179="zákl. přenesená",J1179,0)</f>
        <v>0</v>
      </c>
      <c r="BH1179" s="106">
        <f>IF(N1179="sníž. přenesená",J1179,0)</f>
        <v>0</v>
      </c>
      <c r="BI1179" s="106">
        <f>IF(N1179="nulová",J1179,0)</f>
        <v>0</v>
      </c>
      <c r="BJ1179" s="9" t="s">
        <v>42</v>
      </c>
      <c r="BK1179" s="106">
        <f>ROUND(I1179*H1179,2)</f>
        <v>0</v>
      </c>
      <c r="BL1179" s="9" t="s">
        <v>168</v>
      </c>
      <c r="BM1179" s="105" t="s">
        <v>1326</v>
      </c>
    </row>
    <row r="1180" spans="2:65" s="1" customFormat="1" ht="39" x14ac:dyDescent="0.2">
      <c r="B1180" s="18"/>
      <c r="D1180" s="107" t="s">
        <v>93</v>
      </c>
      <c r="F1180" s="108" t="s">
        <v>1327</v>
      </c>
      <c r="I1180" s="38"/>
      <c r="L1180" s="18"/>
      <c r="M1180" s="109"/>
      <c r="N1180" s="26"/>
      <c r="O1180" s="26"/>
      <c r="P1180" s="26"/>
      <c r="Q1180" s="26"/>
      <c r="R1180" s="26"/>
      <c r="S1180" s="26"/>
      <c r="T1180" s="27"/>
      <c r="AT1180" s="9" t="s">
        <v>93</v>
      </c>
      <c r="AU1180" s="9" t="s">
        <v>44</v>
      </c>
    </row>
    <row r="1181" spans="2:65" s="7" customFormat="1" ht="45" x14ac:dyDescent="0.2">
      <c r="B1181" s="110"/>
      <c r="D1181" s="107" t="s">
        <v>95</v>
      </c>
      <c r="E1181" s="111" t="s">
        <v>0</v>
      </c>
      <c r="F1181" s="112" t="s">
        <v>302</v>
      </c>
      <c r="H1181" s="113">
        <v>36.58</v>
      </c>
      <c r="I1181" s="114"/>
      <c r="L1181" s="110"/>
      <c r="M1181" s="115"/>
      <c r="N1181" s="116"/>
      <c r="O1181" s="116"/>
      <c r="P1181" s="116"/>
      <c r="Q1181" s="116"/>
      <c r="R1181" s="116"/>
      <c r="S1181" s="116"/>
      <c r="T1181" s="117"/>
      <c r="AT1181" s="111" t="s">
        <v>95</v>
      </c>
      <c r="AU1181" s="111" t="s">
        <v>44</v>
      </c>
      <c r="AV1181" s="7" t="s">
        <v>44</v>
      </c>
      <c r="AW1181" s="7" t="s">
        <v>20</v>
      </c>
      <c r="AX1181" s="7" t="s">
        <v>41</v>
      </c>
      <c r="AY1181" s="111" t="s">
        <v>84</v>
      </c>
    </row>
    <row r="1182" spans="2:65" s="7" customFormat="1" ht="45" x14ac:dyDescent="0.2">
      <c r="B1182" s="110"/>
      <c r="D1182" s="107" t="s">
        <v>95</v>
      </c>
      <c r="E1182" s="111" t="s">
        <v>0</v>
      </c>
      <c r="F1182" s="112" t="s">
        <v>303</v>
      </c>
      <c r="H1182" s="113">
        <v>33.152999999999999</v>
      </c>
      <c r="I1182" s="114"/>
      <c r="L1182" s="110"/>
      <c r="M1182" s="115"/>
      <c r="N1182" s="116"/>
      <c r="O1182" s="116"/>
      <c r="P1182" s="116"/>
      <c r="Q1182" s="116"/>
      <c r="R1182" s="116"/>
      <c r="S1182" s="116"/>
      <c r="T1182" s="117"/>
      <c r="AT1182" s="111" t="s">
        <v>95</v>
      </c>
      <c r="AU1182" s="111" t="s">
        <v>44</v>
      </c>
      <c r="AV1182" s="7" t="s">
        <v>44</v>
      </c>
      <c r="AW1182" s="7" t="s">
        <v>20</v>
      </c>
      <c r="AX1182" s="7" t="s">
        <v>41</v>
      </c>
      <c r="AY1182" s="111" t="s">
        <v>84</v>
      </c>
    </row>
    <row r="1183" spans="2:65" s="7" customFormat="1" ht="33.75" x14ac:dyDescent="0.2">
      <c r="B1183" s="110"/>
      <c r="D1183" s="107" t="s">
        <v>95</v>
      </c>
      <c r="E1183" s="111" t="s">
        <v>0</v>
      </c>
      <c r="F1183" s="112" t="s">
        <v>304</v>
      </c>
      <c r="H1183" s="113">
        <v>215.31899999999999</v>
      </c>
      <c r="I1183" s="114"/>
      <c r="L1183" s="110"/>
      <c r="M1183" s="115"/>
      <c r="N1183" s="116"/>
      <c r="O1183" s="116"/>
      <c r="P1183" s="116"/>
      <c r="Q1183" s="116"/>
      <c r="R1183" s="116"/>
      <c r="S1183" s="116"/>
      <c r="T1183" s="117"/>
      <c r="AT1183" s="111" t="s">
        <v>95</v>
      </c>
      <c r="AU1183" s="111" t="s">
        <v>44</v>
      </c>
      <c r="AV1183" s="7" t="s">
        <v>44</v>
      </c>
      <c r="AW1183" s="7" t="s">
        <v>20</v>
      </c>
      <c r="AX1183" s="7" t="s">
        <v>41</v>
      </c>
      <c r="AY1183" s="111" t="s">
        <v>84</v>
      </c>
    </row>
    <row r="1184" spans="2:65" s="7" customFormat="1" ht="45" x14ac:dyDescent="0.2">
      <c r="B1184" s="110"/>
      <c r="D1184" s="107" t="s">
        <v>95</v>
      </c>
      <c r="E1184" s="111" t="s">
        <v>0</v>
      </c>
      <c r="F1184" s="112" t="s">
        <v>305</v>
      </c>
      <c r="H1184" s="113">
        <v>112.82</v>
      </c>
      <c r="I1184" s="114"/>
      <c r="L1184" s="110"/>
      <c r="M1184" s="115"/>
      <c r="N1184" s="116"/>
      <c r="O1184" s="116"/>
      <c r="P1184" s="116"/>
      <c r="Q1184" s="116"/>
      <c r="R1184" s="116"/>
      <c r="S1184" s="116"/>
      <c r="T1184" s="117"/>
      <c r="AT1184" s="111" t="s">
        <v>95</v>
      </c>
      <c r="AU1184" s="111" t="s">
        <v>44</v>
      </c>
      <c r="AV1184" s="7" t="s">
        <v>44</v>
      </c>
      <c r="AW1184" s="7" t="s">
        <v>20</v>
      </c>
      <c r="AX1184" s="7" t="s">
        <v>41</v>
      </c>
      <c r="AY1184" s="111" t="s">
        <v>84</v>
      </c>
    </row>
    <row r="1185" spans="2:65" s="7" customFormat="1" x14ac:dyDescent="0.2">
      <c r="B1185" s="110"/>
      <c r="D1185" s="107" t="s">
        <v>95</v>
      </c>
      <c r="E1185" s="111" t="s">
        <v>0</v>
      </c>
      <c r="F1185" s="112" t="s">
        <v>306</v>
      </c>
      <c r="H1185" s="113">
        <v>176.58</v>
      </c>
      <c r="I1185" s="114"/>
      <c r="L1185" s="110"/>
      <c r="M1185" s="115"/>
      <c r="N1185" s="116"/>
      <c r="O1185" s="116"/>
      <c r="P1185" s="116"/>
      <c r="Q1185" s="116"/>
      <c r="R1185" s="116"/>
      <c r="S1185" s="116"/>
      <c r="T1185" s="117"/>
      <c r="AT1185" s="111" t="s">
        <v>95</v>
      </c>
      <c r="AU1185" s="111" t="s">
        <v>44</v>
      </c>
      <c r="AV1185" s="7" t="s">
        <v>44</v>
      </c>
      <c r="AW1185" s="7" t="s">
        <v>20</v>
      </c>
      <c r="AX1185" s="7" t="s">
        <v>41</v>
      </c>
      <c r="AY1185" s="111" t="s">
        <v>84</v>
      </c>
    </row>
    <row r="1186" spans="2:65" s="7" customFormat="1" ht="22.5" x14ac:dyDescent="0.2">
      <c r="B1186" s="110"/>
      <c r="D1186" s="107" t="s">
        <v>95</v>
      </c>
      <c r="E1186" s="111" t="s">
        <v>0</v>
      </c>
      <c r="F1186" s="112" t="s">
        <v>307</v>
      </c>
      <c r="H1186" s="113">
        <v>57.38</v>
      </c>
      <c r="I1186" s="114"/>
      <c r="L1186" s="110"/>
      <c r="M1186" s="115"/>
      <c r="N1186" s="116"/>
      <c r="O1186" s="116"/>
      <c r="P1186" s="116"/>
      <c r="Q1186" s="116"/>
      <c r="R1186" s="116"/>
      <c r="S1186" s="116"/>
      <c r="T1186" s="117"/>
      <c r="AT1186" s="111" t="s">
        <v>95</v>
      </c>
      <c r="AU1186" s="111" t="s">
        <v>44</v>
      </c>
      <c r="AV1186" s="7" t="s">
        <v>44</v>
      </c>
      <c r="AW1186" s="7" t="s">
        <v>20</v>
      </c>
      <c r="AX1186" s="7" t="s">
        <v>41</v>
      </c>
      <c r="AY1186" s="111" t="s">
        <v>84</v>
      </c>
    </row>
    <row r="1187" spans="2:65" s="1" customFormat="1" ht="16.5" customHeight="1" x14ac:dyDescent="0.2">
      <c r="B1187" s="93"/>
      <c r="C1187" s="118" t="s">
        <v>1328</v>
      </c>
      <c r="D1187" s="118" t="s">
        <v>141</v>
      </c>
      <c r="E1187" s="119" t="s">
        <v>1329</v>
      </c>
      <c r="F1187" s="120" t="s">
        <v>1330</v>
      </c>
      <c r="G1187" s="121" t="s">
        <v>89</v>
      </c>
      <c r="H1187" s="122">
        <v>648.19799999999998</v>
      </c>
      <c r="I1187" s="123"/>
      <c r="J1187" s="124">
        <f>ROUND(I1187*H1187,2)</f>
        <v>0</v>
      </c>
      <c r="K1187" s="120" t="s">
        <v>90</v>
      </c>
      <c r="L1187" s="125"/>
      <c r="M1187" s="126" t="s">
        <v>0</v>
      </c>
      <c r="N1187" s="127" t="s">
        <v>28</v>
      </c>
      <c r="O1187" s="26"/>
      <c r="P1187" s="103">
        <f>O1187*H1187</f>
        <v>0</v>
      </c>
      <c r="Q1187" s="103">
        <v>0</v>
      </c>
      <c r="R1187" s="103">
        <f>Q1187*H1187</f>
        <v>0</v>
      </c>
      <c r="S1187" s="103">
        <v>0</v>
      </c>
      <c r="T1187" s="104">
        <f>S1187*H1187</f>
        <v>0</v>
      </c>
      <c r="AR1187" s="105" t="s">
        <v>216</v>
      </c>
      <c r="AT1187" s="105" t="s">
        <v>141</v>
      </c>
      <c r="AU1187" s="105" t="s">
        <v>44</v>
      </c>
      <c r="AY1187" s="9" t="s">
        <v>84</v>
      </c>
      <c r="BE1187" s="106">
        <f>IF(N1187="základní",J1187,0)</f>
        <v>0</v>
      </c>
      <c r="BF1187" s="106">
        <f>IF(N1187="snížená",J1187,0)</f>
        <v>0</v>
      </c>
      <c r="BG1187" s="106">
        <f>IF(N1187="zákl. přenesená",J1187,0)</f>
        <v>0</v>
      </c>
      <c r="BH1187" s="106">
        <f>IF(N1187="sníž. přenesená",J1187,0)</f>
        <v>0</v>
      </c>
      <c r="BI1187" s="106">
        <f>IF(N1187="nulová",J1187,0)</f>
        <v>0</v>
      </c>
      <c r="BJ1187" s="9" t="s">
        <v>42</v>
      </c>
      <c r="BK1187" s="106">
        <f>ROUND(I1187*H1187,2)</f>
        <v>0</v>
      </c>
      <c r="BL1187" s="9" t="s">
        <v>168</v>
      </c>
      <c r="BM1187" s="105" t="s">
        <v>1331</v>
      </c>
    </row>
    <row r="1188" spans="2:65" s="1" customFormat="1" x14ac:dyDescent="0.2">
      <c r="B1188" s="18"/>
      <c r="D1188" s="107" t="s">
        <v>93</v>
      </c>
      <c r="F1188" s="108" t="s">
        <v>1330</v>
      </c>
      <c r="I1188" s="38"/>
      <c r="L1188" s="18"/>
      <c r="M1188" s="109"/>
      <c r="N1188" s="26"/>
      <c r="O1188" s="26"/>
      <c r="P1188" s="26"/>
      <c r="Q1188" s="26"/>
      <c r="R1188" s="26"/>
      <c r="S1188" s="26"/>
      <c r="T1188" s="27"/>
      <c r="AT1188" s="9" t="s">
        <v>93</v>
      </c>
      <c r="AU1188" s="9" t="s">
        <v>44</v>
      </c>
    </row>
    <row r="1189" spans="2:65" s="7" customFormat="1" ht="22.5" x14ac:dyDescent="0.2">
      <c r="B1189" s="110"/>
      <c r="D1189" s="107" t="s">
        <v>95</v>
      </c>
      <c r="E1189" s="111" t="s">
        <v>0</v>
      </c>
      <c r="F1189" s="112" t="s">
        <v>1332</v>
      </c>
      <c r="H1189" s="113">
        <v>758.19799999999998</v>
      </c>
      <c r="I1189" s="114"/>
      <c r="L1189" s="110"/>
      <c r="M1189" s="115"/>
      <c r="N1189" s="116"/>
      <c r="O1189" s="116"/>
      <c r="P1189" s="116"/>
      <c r="Q1189" s="116"/>
      <c r="R1189" s="116"/>
      <c r="S1189" s="116"/>
      <c r="T1189" s="117"/>
      <c r="AT1189" s="111" t="s">
        <v>95</v>
      </c>
      <c r="AU1189" s="111" t="s">
        <v>44</v>
      </c>
      <c r="AV1189" s="7" t="s">
        <v>44</v>
      </c>
      <c r="AW1189" s="7" t="s">
        <v>20</v>
      </c>
      <c r="AX1189" s="7" t="s">
        <v>42</v>
      </c>
      <c r="AY1189" s="111" t="s">
        <v>84</v>
      </c>
    </row>
    <row r="1190" spans="2:65" s="1" customFormat="1" ht="16.5" customHeight="1" x14ac:dyDescent="0.2">
      <c r="B1190" s="93"/>
      <c r="C1190" s="118" t="s">
        <v>1333</v>
      </c>
      <c r="D1190" s="118" t="s">
        <v>141</v>
      </c>
      <c r="E1190" s="119" t="s">
        <v>1334</v>
      </c>
      <c r="F1190" s="120" t="s">
        <v>1335</v>
      </c>
      <c r="G1190" s="121" t="s">
        <v>192</v>
      </c>
      <c r="H1190" s="122">
        <v>1366.6489999999999</v>
      </c>
      <c r="I1190" s="123"/>
      <c r="J1190" s="124">
        <f>ROUND(I1190*H1190,2)</f>
        <v>0</v>
      </c>
      <c r="K1190" s="120" t="s">
        <v>90</v>
      </c>
      <c r="L1190" s="125"/>
      <c r="M1190" s="126" t="s">
        <v>0</v>
      </c>
      <c r="N1190" s="127" t="s">
        <v>28</v>
      </c>
      <c r="O1190" s="26"/>
      <c r="P1190" s="103">
        <f>O1190*H1190</f>
        <v>0</v>
      </c>
      <c r="Q1190" s="103">
        <v>0</v>
      </c>
      <c r="R1190" s="103">
        <f>Q1190*H1190</f>
        <v>0</v>
      </c>
      <c r="S1190" s="103">
        <v>0</v>
      </c>
      <c r="T1190" s="104">
        <f>S1190*H1190</f>
        <v>0</v>
      </c>
      <c r="AR1190" s="105" t="s">
        <v>216</v>
      </c>
      <c r="AT1190" s="105" t="s">
        <v>141</v>
      </c>
      <c r="AU1190" s="105" t="s">
        <v>44</v>
      </c>
      <c r="AY1190" s="9" t="s">
        <v>84</v>
      </c>
      <c r="BE1190" s="106">
        <f>IF(N1190="základní",J1190,0)</f>
        <v>0</v>
      </c>
      <c r="BF1190" s="106">
        <f>IF(N1190="snížená",J1190,0)</f>
        <v>0</v>
      </c>
      <c r="BG1190" s="106">
        <f>IF(N1190="zákl. přenesená",J1190,0)</f>
        <v>0</v>
      </c>
      <c r="BH1190" s="106">
        <f>IF(N1190="sníž. přenesená",J1190,0)</f>
        <v>0</v>
      </c>
      <c r="BI1190" s="106">
        <f>IF(N1190="nulová",J1190,0)</f>
        <v>0</v>
      </c>
      <c r="BJ1190" s="9" t="s">
        <v>42</v>
      </c>
      <c r="BK1190" s="106">
        <f>ROUND(I1190*H1190,2)</f>
        <v>0</v>
      </c>
      <c r="BL1190" s="9" t="s">
        <v>168</v>
      </c>
      <c r="BM1190" s="105" t="s">
        <v>1336</v>
      </c>
    </row>
    <row r="1191" spans="2:65" s="1" customFormat="1" x14ac:dyDescent="0.2">
      <c r="B1191" s="18"/>
      <c r="D1191" s="107" t="s">
        <v>93</v>
      </c>
      <c r="F1191" s="108" t="s">
        <v>1335</v>
      </c>
      <c r="I1191" s="38"/>
      <c r="L1191" s="18"/>
      <c r="M1191" s="109"/>
      <c r="N1191" s="26"/>
      <c r="O1191" s="26"/>
      <c r="P1191" s="26"/>
      <c r="Q1191" s="26"/>
      <c r="R1191" s="26"/>
      <c r="S1191" s="26"/>
      <c r="T1191" s="27"/>
      <c r="AT1191" s="9" t="s">
        <v>93</v>
      </c>
      <c r="AU1191" s="9" t="s">
        <v>44</v>
      </c>
    </row>
    <row r="1192" spans="2:65" s="7" customFormat="1" ht="45" x14ac:dyDescent="0.2">
      <c r="B1192" s="110"/>
      <c r="D1192" s="107" t="s">
        <v>95</v>
      </c>
      <c r="E1192" s="111" t="s">
        <v>0</v>
      </c>
      <c r="F1192" s="112" t="s">
        <v>1337</v>
      </c>
      <c r="H1192" s="113">
        <v>48.82</v>
      </c>
      <c r="I1192" s="114"/>
      <c r="L1192" s="110"/>
      <c r="M1192" s="115"/>
      <c r="N1192" s="116"/>
      <c r="O1192" s="116"/>
      <c r="P1192" s="116"/>
      <c r="Q1192" s="116"/>
      <c r="R1192" s="116"/>
      <c r="S1192" s="116"/>
      <c r="T1192" s="117"/>
      <c r="AT1192" s="111" t="s">
        <v>95</v>
      </c>
      <c r="AU1192" s="111" t="s">
        <v>44</v>
      </c>
      <c r="AV1192" s="7" t="s">
        <v>44</v>
      </c>
      <c r="AW1192" s="7" t="s">
        <v>20</v>
      </c>
      <c r="AX1192" s="7" t="s">
        <v>41</v>
      </c>
      <c r="AY1192" s="111" t="s">
        <v>84</v>
      </c>
    </row>
    <row r="1193" spans="2:65" s="7" customFormat="1" ht="45" x14ac:dyDescent="0.2">
      <c r="B1193" s="110"/>
      <c r="D1193" s="107" t="s">
        <v>95</v>
      </c>
      <c r="E1193" s="111" t="s">
        <v>0</v>
      </c>
      <c r="F1193" s="112" t="s">
        <v>1338</v>
      </c>
      <c r="H1193" s="113">
        <v>115.73</v>
      </c>
      <c r="I1193" s="114"/>
      <c r="L1193" s="110"/>
      <c r="M1193" s="115"/>
      <c r="N1193" s="116"/>
      <c r="O1193" s="116"/>
      <c r="P1193" s="116"/>
      <c r="Q1193" s="116"/>
      <c r="R1193" s="116"/>
      <c r="S1193" s="116"/>
      <c r="T1193" s="117"/>
      <c r="AT1193" s="111" t="s">
        <v>95</v>
      </c>
      <c r="AU1193" s="111" t="s">
        <v>44</v>
      </c>
      <c r="AV1193" s="7" t="s">
        <v>44</v>
      </c>
      <c r="AW1193" s="7" t="s">
        <v>20</v>
      </c>
      <c r="AX1193" s="7" t="s">
        <v>41</v>
      </c>
      <c r="AY1193" s="111" t="s">
        <v>84</v>
      </c>
    </row>
    <row r="1194" spans="2:65" s="7" customFormat="1" ht="45" x14ac:dyDescent="0.2">
      <c r="B1194" s="110"/>
      <c r="D1194" s="107" t="s">
        <v>95</v>
      </c>
      <c r="E1194" s="111" t="s">
        <v>0</v>
      </c>
      <c r="F1194" s="112" t="s">
        <v>1339</v>
      </c>
      <c r="H1194" s="113">
        <v>73.540000000000006</v>
      </c>
      <c r="I1194" s="114"/>
      <c r="L1194" s="110"/>
      <c r="M1194" s="115"/>
      <c r="N1194" s="116"/>
      <c r="O1194" s="116"/>
      <c r="P1194" s="116"/>
      <c r="Q1194" s="116"/>
      <c r="R1194" s="116"/>
      <c r="S1194" s="116"/>
      <c r="T1194" s="117"/>
      <c r="AT1194" s="111" t="s">
        <v>95</v>
      </c>
      <c r="AU1194" s="111" t="s">
        <v>44</v>
      </c>
      <c r="AV1194" s="7" t="s">
        <v>44</v>
      </c>
      <c r="AW1194" s="7" t="s">
        <v>20</v>
      </c>
      <c r="AX1194" s="7" t="s">
        <v>41</v>
      </c>
      <c r="AY1194" s="111" t="s">
        <v>84</v>
      </c>
    </row>
    <row r="1195" spans="2:65" s="7" customFormat="1" ht="45" x14ac:dyDescent="0.2">
      <c r="B1195" s="110"/>
      <c r="D1195" s="107" t="s">
        <v>95</v>
      </c>
      <c r="E1195" s="111" t="s">
        <v>0</v>
      </c>
      <c r="F1195" s="112" t="s">
        <v>1340</v>
      </c>
      <c r="H1195" s="113">
        <v>537.23</v>
      </c>
      <c r="I1195" s="114"/>
      <c r="L1195" s="110"/>
      <c r="M1195" s="115"/>
      <c r="N1195" s="116"/>
      <c r="O1195" s="116"/>
      <c r="P1195" s="116"/>
      <c r="Q1195" s="116"/>
      <c r="R1195" s="116"/>
      <c r="S1195" s="116"/>
      <c r="T1195" s="117"/>
      <c r="AT1195" s="111" t="s">
        <v>95</v>
      </c>
      <c r="AU1195" s="111" t="s">
        <v>44</v>
      </c>
      <c r="AV1195" s="7" t="s">
        <v>44</v>
      </c>
      <c r="AW1195" s="7" t="s">
        <v>20</v>
      </c>
      <c r="AX1195" s="7" t="s">
        <v>41</v>
      </c>
      <c r="AY1195" s="111" t="s">
        <v>84</v>
      </c>
    </row>
    <row r="1196" spans="2:65" s="7" customFormat="1" ht="45" x14ac:dyDescent="0.2">
      <c r="B1196" s="110"/>
      <c r="D1196" s="107" t="s">
        <v>95</v>
      </c>
      <c r="E1196" s="111" t="s">
        <v>0</v>
      </c>
      <c r="F1196" s="112" t="s">
        <v>1341</v>
      </c>
      <c r="H1196" s="113">
        <v>206.29</v>
      </c>
      <c r="I1196" s="114"/>
      <c r="L1196" s="110"/>
      <c r="M1196" s="115"/>
      <c r="N1196" s="116"/>
      <c r="O1196" s="116"/>
      <c r="P1196" s="116"/>
      <c r="Q1196" s="116"/>
      <c r="R1196" s="116"/>
      <c r="S1196" s="116"/>
      <c r="T1196" s="117"/>
      <c r="AT1196" s="111" t="s">
        <v>95</v>
      </c>
      <c r="AU1196" s="111" t="s">
        <v>44</v>
      </c>
      <c r="AV1196" s="7" t="s">
        <v>44</v>
      </c>
      <c r="AW1196" s="7" t="s">
        <v>20</v>
      </c>
      <c r="AX1196" s="7" t="s">
        <v>41</v>
      </c>
      <c r="AY1196" s="111" t="s">
        <v>84</v>
      </c>
    </row>
    <row r="1197" spans="2:65" s="7" customFormat="1" ht="45" x14ac:dyDescent="0.2">
      <c r="B1197" s="110"/>
      <c r="D1197" s="107" t="s">
        <v>95</v>
      </c>
      <c r="E1197" s="111" t="s">
        <v>0</v>
      </c>
      <c r="F1197" s="112" t="s">
        <v>1342</v>
      </c>
      <c r="H1197" s="113">
        <v>159.58000000000001</v>
      </c>
      <c r="I1197" s="114"/>
      <c r="L1197" s="110"/>
      <c r="M1197" s="115"/>
      <c r="N1197" s="116"/>
      <c r="O1197" s="116"/>
      <c r="P1197" s="116"/>
      <c r="Q1197" s="116"/>
      <c r="R1197" s="116"/>
      <c r="S1197" s="116"/>
      <c r="T1197" s="117"/>
      <c r="AT1197" s="111" t="s">
        <v>95</v>
      </c>
      <c r="AU1197" s="111" t="s">
        <v>44</v>
      </c>
      <c r="AV1197" s="7" t="s">
        <v>44</v>
      </c>
      <c r="AW1197" s="7" t="s">
        <v>20</v>
      </c>
      <c r="AX1197" s="7" t="s">
        <v>41</v>
      </c>
      <c r="AY1197" s="111" t="s">
        <v>84</v>
      </c>
    </row>
    <row r="1198" spans="2:65" s="7" customFormat="1" x14ac:dyDescent="0.2">
      <c r="B1198" s="110"/>
      <c r="D1198" s="107" t="s">
        <v>95</v>
      </c>
      <c r="E1198" s="111" t="s">
        <v>0</v>
      </c>
      <c r="F1198" s="112" t="s">
        <v>1343</v>
      </c>
      <c r="H1198" s="113">
        <v>419.4</v>
      </c>
      <c r="I1198" s="114"/>
      <c r="L1198" s="110"/>
      <c r="M1198" s="115"/>
      <c r="N1198" s="116"/>
      <c r="O1198" s="116"/>
      <c r="P1198" s="116"/>
      <c r="Q1198" s="116"/>
      <c r="R1198" s="116"/>
      <c r="S1198" s="116"/>
      <c r="T1198" s="117"/>
      <c r="AT1198" s="111" t="s">
        <v>95</v>
      </c>
      <c r="AU1198" s="111" t="s">
        <v>44</v>
      </c>
      <c r="AV1198" s="7" t="s">
        <v>44</v>
      </c>
      <c r="AW1198" s="7" t="s">
        <v>20</v>
      </c>
      <c r="AX1198" s="7" t="s">
        <v>41</v>
      </c>
      <c r="AY1198" s="111" t="s">
        <v>84</v>
      </c>
    </row>
    <row r="1199" spans="2:65" s="7" customFormat="1" ht="22.5" x14ac:dyDescent="0.2">
      <c r="B1199" s="110"/>
      <c r="D1199" s="107" t="s">
        <v>95</v>
      </c>
      <c r="E1199" s="111" t="s">
        <v>0</v>
      </c>
      <c r="F1199" s="112" t="s">
        <v>1344</v>
      </c>
      <c r="H1199" s="113">
        <v>156.059</v>
      </c>
      <c r="I1199" s="114"/>
      <c r="L1199" s="110"/>
      <c r="M1199" s="115"/>
      <c r="N1199" s="116"/>
      <c r="O1199" s="116"/>
      <c r="P1199" s="116"/>
      <c r="Q1199" s="116"/>
      <c r="R1199" s="116"/>
      <c r="S1199" s="116"/>
      <c r="T1199" s="117"/>
      <c r="AT1199" s="111" t="s">
        <v>95</v>
      </c>
      <c r="AU1199" s="111" t="s">
        <v>44</v>
      </c>
      <c r="AV1199" s="7" t="s">
        <v>44</v>
      </c>
      <c r="AW1199" s="7" t="s">
        <v>20</v>
      </c>
      <c r="AX1199" s="7" t="s">
        <v>41</v>
      </c>
      <c r="AY1199" s="111" t="s">
        <v>84</v>
      </c>
    </row>
    <row r="1200" spans="2:65" s="1" customFormat="1" ht="36" customHeight="1" x14ac:dyDescent="0.2">
      <c r="B1200" s="93"/>
      <c r="C1200" s="94" t="s">
        <v>1345</v>
      </c>
      <c r="D1200" s="94" t="s">
        <v>86</v>
      </c>
      <c r="E1200" s="95" t="s">
        <v>1346</v>
      </c>
      <c r="F1200" s="96" t="s">
        <v>1347</v>
      </c>
      <c r="G1200" s="97" t="s">
        <v>89</v>
      </c>
      <c r="H1200" s="98">
        <v>316.57</v>
      </c>
      <c r="I1200" s="99"/>
      <c r="J1200" s="100">
        <f>ROUND(I1200*H1200,2)</f>
        <v>0</v>
      </c>
      <c r="K1200" s="96" t="s">
        <v>90</v>
      </c>
      <c r="L1200" s="18"/>
      <c r="M1200" s="101" t="s">
        <v>0</v>
      </c>
      <c r="N1200" s="102" t="s">
        <v>28</v>
      </c>
      <c r="O1200" s="26"/>
      <c r="P1200" s="103">
        <f>O1200*H1200</f>
        <v>0</v>
      </c>
      <c r="Q1200" s="103">
        <v>2.0000000000000001E-4</v>
      </c>
      <c r="R1200" s="103">
        <f>Q1200*H1200</f>
        <v>6.3313999999999995E-2</v>
      </c>
      <c r="S1200" s="103">
        <v>0</v>
      </c>
      <c r="T1200" s="104">
        <f>S1200*H1200</f>
        <v>0</v>
      </c>
      <c r="AR1200" s="105" t="s">
        <v>168</v>
      </c>
      <c r="AT1200" s="105" t="s">
        <v>86</v>
      </c>
      <c r="AU1200" s="105" t="s">
        <v>44</v>
      </c>
      <c r="AY1200" s="9" t="s">
        <v>84</v>
      </c>
      <c r="BE1200" s="106">
        <f>IF(N1200="základní",J1200,0)</f>
        <v>0</v>
      </c>
      <c r="BF1200" s="106">
        <f>IF(N1200="snížená",J1200,0)</f>
        <v>0</v>
      </c>
      <c r="BG1200" s="106">
        <f>IF(N1200="zákl. přenesená",J1200,0)</f>
        <v>0</v>
      </c>
      <c r="BH1200" s="106">
        <f>IF(N1200="sníž. přenesená",J1200,0)</f>
        <v>0</v>
      </c>
      <c r="BI1200" s="106">
        <f>IF(N1200="nulová",J1200,0)</f>
        <v>0</v>
      </c>
      <c r="BJ1200" s="9" t="s">
        <v>42</v>
      </c>
      <c r="BK1200" s="106">
        <f>ROUND(I1200*H1200,2)</f>
        <v>0</v>
      </c>
      <c r="BL1200" s="9" t="s">
        <v>168</v>
      </c>
      <c r="BM1200" s="105" t="s">
        <v>1348</v>
      </c>
    </row>
    <row r="1201" spans="2:65" s="1" customFormat="1" ht="19.5" x14ac:dyDescent="0.2">
      <c r="B1201" s="18"/>
      <c r="D1201" s="107" t="s">
        <v>93</v>
      </c>
      <c r="F1201" s="108" t="s">
        <v>1349</v>
      </c>
      <c r="I1201" s="38"/>
      <c r="L1201" s="18"/>
      <c r="M1201" s="109"/>
      <c r="N1201" s="26"/>
      <c r="O1201" s="26"/>
      <c r="P1201" s="26"/>
      <c r="Q1201" s="26"/>
      <c r="R1201" s="26"/>
      <c r="S1201" s="26"/>
      <c r="T1201" s="27"/>
      <c r="AT1201" s="9" t="s">
        <v>93</v>
      </c>
      <c r="AU1201" s="9" t="s">
        <v>44</v>
      </c>
    </row>
    <row r="1202" spans="2:65" s="7" customFormat="1" ht="33.75" x14ac:dyDescent="0.2">
      <c r="B1202" s="110"/>
      <c r="D1202" s="107" t="s">
        <v>95</v>
      </c>
      <c r="E1202" s="111" t="s">
        <v>0</v>
      </c>
      <c r="F1202" s="112" t="s">
        <v>1350</v>
      </c>
      <c r="H1202" s="113">
        <v>12.74</v>
      </c>
      <c r="I1202" s="114"/>
      <c r="L1202" s="110"/>
      <c r="M1202" s="115"/>
      <c r="N1202" s="116"/>
      <c r="O1202" s="116"/>
      <c r="P1202" s="116"/>
      <c r="Q1202" s="116"/>
      <c r="R1202" s="116"/>
      <c r="S1202" s="116"/>
      <c r="T1202" s="117"/>
      <c r="AT1202" s="111" t="s">
        <v>95</v>
      </c>
      <c r="AU1202" s="111" t="s">
        <v>44</v>
      </c>
      <c r="AV1202" s="7" t="s">
        <v>44</v>
      </c>
      <c r="AW1202" s="7" t="s">
        <v>20</v>
      </c>
      <c r="AX1202" s="7" t="s">
        <v>41</v>
      </c>
      <c r="AY1202" s="111" t="s">
        <v>84</v>
      </c>
    </row>
    <row r="1203" spans="2:65" s="7" customFormat="1" ht="45" x14ac:dyDescent="0.2">
      <c r="B1203" s="110"/>
      <c r="D1203" s="107" t="s">
        <v>95</v>
      </c>
      <c r="E1203" s="111" t="s">
        <v>0</v>
      </c>
      <c r="F1203" s="112" t="s">
        <v>1351</v>
      </c>
      <c r="H1203" s="113">
        <v>51.563000000000002</v>
      </c>
      <c r="I1203" s="114"/>
      <c r="L1203" s="110"/>
      <c r="M1203" s="115"/>
      <c r="N1203" s="116"/>
      <c r="O1203" s="116"/>
      <c r="P1203" s="116"/>
      <c r="Q1203" s="116"/>
      <c r="R1203" s="116"/>
      <c r="S1203" s="116"/>
      <c r="T1203" s="117"/>
      <c r="AT1203" s="111" t="s">
        <v>95</v>
      </c>
      <c r="AU1203" s="111" t="s">
        <v>44</v>
      </c>
      <c r="AV1203" s="7" t="s">
        <v>44</v>
      </c>
      <c r="AW1203" s="7" t="s">
        <v>20</v>
      </c>
      <c r="AX1203" s="7" t="s">
        <v>41</v>
      </c>
      <c r="AY1203" s="111" t="s">
        <v>84</v>
      </c>
    </row>
    <row r="1204" spans="2:65" s="7" customFormat="1" ht="33.75" x14ac:dyDescent="0.2">
      <c r="B1204" s="110"/>
      <c r="D1204" s="107" t="s">
        <v>95</v>
      </c>
      <c r="E1204" s="111" t="s">
        <v>0</v>
      </c>
      <c r="F1204" s="112" t="s">
        <v>260</v>
      </c>
      <c r="H1204" s="113">
        <v>24.071999999999999</v>
      </c>
      <c r="I1204" s="114"/>
      <c r="L1204" s="110"/>
      <c r="M1204" s="115"/>
      <c r="N1204" s="116"/>
      <c r="O1204" s="116"/>
      <c r="P1204" s="116"/>
      <c r="Q1204" s="116"/>
      <c r="R1204" s="116"/>
      <c r="S1204" s="116"/>
      <c r="T1204" s="117"/>
      <c r="AT1204" s="111" t="s">
        <v>95</v>
      </c>
      <c r="AU1204" s="111" t="s">
        <v>44</v>
      </c>
      <c r="AV1204" s="7" t="s">
        <v>44</v>
      </c>
      <c r="AW1204" s="7" t="s">
        <v>20</v>
      </c>
      <c r="AX1204" s="7" t="s">
        <v>41</v>
      </c>
      <c r="AY1204" s="111" t="s">
        <v>84</v>
      </c>
    </row>
    <row r="1205" spans="2:65" s="7" customFormat="1" ht="33.75" x14ac:dyDescent="0.2">
      <c r="B1205" s="110"/>
      <c r="D1205" s="107" t="s">
        <v>95</v>
      </c>
      <c r="E1205" s="111" t="s">
        <v>0</v>
      </c>
      <c r="F1205" s="112" t="s">
        <v>1352</v>
      </c>
      <c r="H1205" s="113">
        <v>8.7040000000000006</v>
      </c>
      <c r="I1205" s="114"/>
      <c r="L1205" s="110"/>
      <c r="M1205" s="115"/>
      <c r="N1205" s="116"/>
      <c r="O1205" s="116"/>
      <c r="P1205" s="116"/>
      <c r="Q1205" s="116"/>
      <c r="R1205" s="116"/>
      <c r="S1205" s="116"/>
      <c r="T1205" s="117"/>
      <c r="AT1205" s="111" t="s">
        <v>95</v>
      </c>
      <c r="AU1205" s="111" t="s">
        <v>44</v>
      </c>
      <c r="AV1205" s="7" t="s">
        <v>44</v>
      </c>
      <c r="AW1205" s="7" t="s">
        <v>20</v>
      </c>
      <c r="AX1205" s="7" t="s">
        <v>41</v>
      </c>
      <c r="AY1205" s="111" t="s">
        <v>84</v>
      </c>
    </row>
    <row r="1206" spans="2:65" s="7" customFormat="1" ht="33.75" x14ac:dyDescent="0.2">
      <c r="B1206" s="110"/>
      <c r="D1206" s="107" t="s">
        <v>95</v>
      </c>
      <c r="E1206" s="111" t="s">
        <v>0</v>
      </c>
      <c r="F1206" s="112" t="s">
        <v>1353</v>
      </c>
      <c r="H1206" s="113">
        <v>48.624000000000002</v>
      </c>
      <c r="I1206" s="114"/>
      <c r="L1206" s="110"/>
      <c r="M1206" s="115"/>
      <c r="N1206" s="116"/>
      <c r="O1206" s="116"/>
      <c r="P1206" s="116"/>
      <c r="Q1206" s="116"/>
      <c r="R1206" s="116"/>
      <c r="S1206" s="116"/>
      <c r="T1206" s="117"/>
      <c r="AT1206" s="111" t="s">
        <v>95</v>
      </c>
      <c r="AU1206" s="111" t="s">
        <v>44</v>
      </c>
      <c r="AV1206" s="7" t="s">
        <v>44</v>
      </c>
      <c r="AW1206" s="7" t="s">
        <v>20</v>
      </c>
      <c r="AX1206" s="7" t="s">
        <v>41</v>
      </c>
      <c r="AY1206" s="111" t="s">
        <v>84</v>
      </c>
    </row>
    <row r="1207" spans="2:65" s="7" customFormat="1" ht="33.75" x14ac:dyDescent="0.2">
      <c r="B1207" s="110"/>
      <c r="D1207" s="107" t="s">
        <v>95</v>
      </c>
      <c r="E1207" s="111" t="s">
        <v>0</v>
      </c>
      <c r="F1207" s="112" t="s">
        <v>1354</v>
      </c>
      <c r="H1207" s="113">
        <v>54.801000000000002</v>
      </c>
      <c r="I1207" s="114"/>
      <c r="L1207" s="110"/>
      <c r="M1207" s="115"/>
      <c r="N1207" s="116"/>
      <c r="O1207" s="116"/>
      <c r="P1207" s="116"/>
      <c r="Q1207" s="116"/>
      <c r="R1207" s="116"/>
      <c r="S1207" s="116"/>
      <c r="T1207" s="117"/>
      <c r="AT1207" s="111" t="s">
        <v>95</v>
      </c>
      <c r="AU1207" s="111" t="s">
        <v>44</v>
      </c>
      <c r="AV1207" s="7" t="s">
        <v>44</v>
      </c>
      <c r="AW1207" s="7" t="s">
        <v>20</v>
      </c>
      <c r="AX1207" s="7" t="s">
        <v>41</v>
      </c>
      <c r="AY1207" s="111" t="s">
        <v>84</v>
      </c>
    </row>
    <row r="1208" spans="2:65" s="7" customFormat="1" ht="22.5" x14ac:dyDescent="0.2">
      <c r="B1208" s="110"/>
      <c r="D1208" s="107" t="s">
        <v>95</v>
      </c>
      <c r="E1208" s="111" t="s">
        <v>0</v>
      </c>
      <c r="F1208" s="112" t="s">
        <v>1355</v>
      </c>
      <c r="H1208" s="113">
        <v>27.225000000000001</v>
      </c>
      <c r="I1208" s="114"/>
      <c r="L1208" s="110"/>
      <c r="M1208" s="115"/>
      <c r="N1208" s="116"/>
      <c r="O1208" s="116"/>
      <c r="P1208" s="116"/>
      <c r="Q1208" s="116"/>
      <c r="R1208" s="116"/>
      <c r="S1208" s="116"/>
      <c r="T1208" s="117"/>
      <c r="AT1208" s="111" t="s">
        <v>95</v>
      </c>
      <c r="AU1208" s="111" t="s">
        <v>44</v>
      </c>
      <c r="AV1208" s="7" t="s">
        <v>44</v>
      </c>
      <c r="AW1208" s="7" t="s">
        <v>20</v>
      </c>
      <c r="AX1208" s="7" t="s">
        <v>41</v>
      </c>
      <c r="AY1208" s="111" t="s">
        <v>84</v>
      </c>
    </row>
    <row r="1209" spans="2:65" s="7" customFormat="1" ht="22.5" x14ac:dyDescent="0.2">
      <c r="B1209" s="110"/>
      <c r="D1209" s="107" t="s">
        <v>95</v>
      </c>
      <c r="E1209" s="111" t="s">
        <v>0</v>
      </c>
      <c r="F1209" s="112" t="s">
        <v>1356</v>
      </c>
      <c r="H1209" s="113">
        <v>46.14</v>
      </c>
      <c r="I1209" s="114"/>
      <c r="L1209" s="110"/>
      <c r="M1209" s="115"/>
      <c r="N1209" s="116"/>
      <c r="O1209" s="116"/>
      <c r="P1209" s="116"/>
      <c r="Q1209" s="116"/>
      <c r="R1209" s="116"/>
      <c r="S1209" s="116"/>
      <c r="T1209" s="117"/>
      <c r="AT1209" s="111" t="s">
        <v>95</v>
      </c>
      <c r="AU1209" s="111" t="s">
        <v>44</v>
      </c>
      <c r="AV1209" s="7" t="s">
        <v>44</v>
      </c>
      <c r="AW1209" s="7" t="s">
        <v>20</v>
      </c>
      <c r="AX1209" s="7" t="s">
        <v>41</v>
      </c>
      <c r="AY1209" s="111" t="s">
        <v>84</v>
      </c>
    </row>
    <row r="1210" spans="2:65" s="7" customFormat="1" ht="22.5" x14ac:dyDescent="0.2">
      <c r="B1210" s="110"/>
      <c r="D1210" s="107" t="s">
        <v>95</v>
      </c>
      <c r="E1210" s="111" t="s">
        <v>0</v>
      </c>
      <c r="F1210" s="112" t="s">
        <v>1357</v>
      </c>
      <c r="H1210" s="113">
        <v>150</v>
      </c>
      <c r="I1210" s="114"/>
      <c r="L1210" s="110"/>
      <c r="M1210" s="115"/>
      <c r="N1210" s="116"/>
      <c r="O1210" s="116"/>
      <c r="P1210" s="116"/>
      <c r="Q1210" s="116"/>
      <c r="R1210" s="116"/>
      <c r="S1210" s="116"/>
      <c r="T1210" s="117"/>
      <c r="AT1210" s="111" t="s">
        <v>95</v>
      </c>
      <c r="AU1210" s="111" t="s">
        <v>44</v>
      </c>
      <c r="AV1210" s="7" t="s">
        <v>44</v>
      </c>
      <c r="AW1210" s="7" t="s">
        <v>20</v>
      </c>
      <c r="AX1210" s="7" t="s">
        <v>41</v>
      </c>
      <c r="AY1210" s="111" t="s">
        <v>84</v>
      </c>
    </row>
    <row r="1211" spans="2:65" s="1" customFormat="1" ht="36" customHeight="1" x14ac:dyDescent="0.2">
      <c r="B1211" s="93"/>
      <c r="C1211" s="94" t="s">
        <v>1358</v>
      </c>
      <c r="D1211" s="94" t="s">
        <v>86</v>
      </c>
      <c r="E1211" s="95" t="s">
        <v>1359</v>
      </c>
      <c r="F1211" s="96" t="s">
        <v>1360</v>
      </c>
      <c r="G1211" s="97" t="s">
        <v>89</v>
      </c>
      <c r="H1211" s="98">
        <v>316.57</v>
      </c>
      <c r="I1211" s="99"/>
      <c r="J1211" s="100">
        <f>ROUND(I1211*H1211,2)</f>
        <v>0</v>
      </c>
      <c r="K1211" s="96" t="s">
        <v>90</v>
      </c>
      <c r="L1211" s="18"/>
      <c r="M1211" s="101" t="s">
        <v>0</v>
      </c>
      <c r="N1211" s="102" t="s">
        <v>28</v>
      </c>
      <c r="O1211" s="26"/>
      <c r="P1211" s="103">
        <f>O1211*H1211</f>
        <v>0</v>
      </c>
      <c r="Q1211" s="103">
        <v>2.5999999999999998E-4</v>
      </c>
      <c r="R1211" s="103">
        <f>Q1211*H1211</f>
        <v>8.2308199999999984E-2</v>
      </c>
      <c r="S1211" s="103">
        <v>0</v>
      </c>
      <c r="T1211" s="104">
        <f>S1211*H1211</f>
        <v>0</v>
      </c>
      <c r="AR1211" s="105" t="s">
        <v>168</v>
      </c>
      <c r="AT1211" s="105" t="s">
        <v>86</v>
      </c>
      <c r="AU1211" s="105" t="s">
        <v>44</v>
      </c>
      <c r="AY1211" s="9" t="s">
        <v>84</v>
      </c>
      <c r="BE1211" s="106">
        <f>IF(N1211="základní",J1211,0)</f>
        <v>0</v>
      </c>
      <c r="BF1211" s="106">
        <f>IF(N1211="snížená",J1211,0)</f>
        <v>0</v>
      </c>
      <c r="BG1211" s="106">
        <f>IF(N1211="zákl. přenesená",J1211,0)</f>
        <v>0</v>
      </c>
      <c r="BH1211" s="106">
        <f>IF(N1211="sníž. přenesená",J1211,0)</f>
        <v>0</v>
      </c>
      <c r="BI1211" s="106">
        <f>IF(N1211="nulová",J1211,0)</f>
        <v>0</v>
      </c>
      <c r="BJ1211" s="9" t="s">
        <v>42</v>
      </c>
      <c r="BK1211" s="106">
        <f>ROUND(I1211*H1211,2)</f>
        <v>0</v>
      </c>
      <c r="BL1211" s="9" t="s">
        <v>168</v>
      </c>
      <c r="BM1211" s="105" t="s">
        <v>1361</v>
      </c>
    </row>
    <row r="1212" spans="2:65" s="1" customFormat="1" ht="29.25" x14ac:dyDescent="0.2">
      <c r="B1212" s="18"/>
      <c r="D1212" s="107" t="s">
        <v>93</v>
      </c>
      <c r="F1212" s="108" t="s">
        <v>1362</v>
      </c>
      <c r="I1212" s="38"/>
      <c r="L1212" s="18"/>
      <c r="M1212" s="109"/>
      <c r="N1212" s="26"/>
      <c r="O1212" s="26"/>
      <c r="P1212" s="26"/>
      <c r="Q1212" s="26"/>
      <c r="R1212" s="26"/>
      <c r="S1212" s="26"/>
      <c r="T1212" s="27"/>
      <c r="AT1212" s="9" t="s">
        <v>93</v>
      </c>
      <c r="AU1212" s="9" t="s">
        <v>44</v>
      </c>
    </row>
    <row r="1213" spans="2:65" s="7" customFormat="1" ht="33.75" x14ac:dyDescent="0.2">
      <c r="B1213" s="110"/>
      <c r="D1213" s="107" t="s">
        <v>95</v>
      </c>
      <c r="E1213" s="111" t="s">
        <v>0</v>
      </c>
      <c r="F1213" s="112" t="s">
        <v>1363</v>
      </c>
      <c r="H1213" s="113">
        <v>423.86900000000003</v>
      </c>
      <c r="I1213" s="114"/>
      <c r="L1213" s="110"/>
      <c r="M1213" s="137"/>
      <c r="N1213" s="138"/>
      <c r="O1213" s="138"/>
      <c r="P1213" s="138"/>
      <c r="Q1213" s="138"/>
      <c r="R1213" s="138"/>
      <c r="S1213" s="138"/>
      <c r="T1213" s="139"/>
      <c r="AT1213" s="111" t="s">
        <v>95</v>
      </c>
      <c r="AU1213" s="111" t="s">
        <v>44</v>
      </c>
      <c r="AV1213" s="7" t="s">
        <v>44</v>
      </c>
      <c r="AW1213" s="7" t="s">
        <v>20</v>
      </c>
      <c r="AX1213" s="7" t="s">
        <v>41</v>
      </c>
      <c r="AY1213" s="111" t="s">
        <v>84</v>
      </c>
    </row>
    <row r="1214" spans="2:65" s="1" customFormat="1" ht="6.95" customHeight="1" x14ac:dyDescent="0.2">
      <c r="B1214" s="20"/>
      <c r="C1214" s="21"/>
      <c r="D1214" s="21"/>
      <c r="E1214" s="21"/>
      <c r="F1214" s="21"/>
      <c r="G1214" s="21"/>
      <c r="H1214" s="21"/>
      <c r="I1214" s="55"/>
      <c r="J1214" s="21"/>
      <c r="K1214" s="21"/>
      <c r="L1214" s="18"/>
    </row>
  </sheetData>
  <autoFilter ref="C95:K1213" xr:uid="{00000000-0009-0000-0000-000000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140"/>
  <sheetViews>
    <sheetView showGridLines="0" zoomScaleNormal="100" workbookViewId="0">
      <selection activeCell="D42" sqref="D42:J42"/>
    </sheetView>
  </sheetViews>
  <sheetFormatPr defaultRowHeight="13.5" x14ac:dyDescent="0.2"/>
  <cols>
    <col min="1" max="1" width="8.33203125" style="140" customWidth="1"/>
    <col min="2" max="2" width="1.6640625" style="140" customWidth="1"/>
    <col min="3" max="4" width="5" style="140" customWidth="1"/>
    <col min="5" max="5" width="11.6640625" style="140" customWidth="1"/>
    <col min="6" max="6" width="9.1640625" style="140" customWidth="1"/>
    <col min="7" max="7" width="5" style="140" customWidth="1"/>
    <col min="8" max="8" width="77.83203125" style="140" customWidth="1"/>
    <col min="9" max="10" width="20" style="140" customWidth="1"/>
    <col min="11" max="11" width="1.6640625" style="140" customWidth="1"/>
    <col min="12" max="256" width="9.33203125" style="140"/>
    <col min="257" max="257" width="8.33203125" style="140" customWidth="1"/>
    <col min="258" max="258" width="1.6640625" style="140" customWidth="1"/>
    <col min="259" max="260" width="5" style="140" customWidth="1"/>
    <col min="261" max="261" width="11.6640625" style="140" customWidth="1"/>
    <col min="262" max="262" width="9.1640625" style="140" customWidth="1"/>
    <col min="263" max="263" width="5" style="140" customWidth="1"/>
    <col min="264" max="264" width="77.83203125" style="140" customWidth="1"/>
    <col min="265" max="266" width="20" style="140" customWidth="1"/>
    <col min="267" max="267" width="1.6640625" style="140" customWidth="1"/>
    <col min="268" max="512" width="9.33203125" style="140"/>
    <col min="513" max="513" width="8.33203125" style="140" customWidth="1"/>
    <col min="514" max="514" width="1.6640625" style="140" customWidth="1"/>
    <col min="515" max="516" width="5" style="140" customWidth="1"/>
    <col min="517" max="517" width="11.6640625" style="140" customWidth="1"/>
    <col min="518" max="518" width="9.1640625" style="140" customWidth="1"/>
    <col min="519" max="519" width="5" style="140" customWidth="1"/>
    <col min="520" max="520" width="77.83203125" style="140" customWidth="1"/>
    <col min="521" max="522" width="20" style="140" customWidth="1"/>
    <col min="523" max="523" width="1.6640625" style="140" customWidth="1"/>
    <col min="524" max="768" width="9.33203125" style="140"/>
    <col min="769" max="769" width="8.33203125" style="140" customWidth="1"/>
    <col min="770" max="770" width="1.6640625" style="140" customWidth="1"/>
    <col min="771" max="772" width="5" style="140" customWidth="1"/>
    <col min="773" max="773" width="11.6640625" style="140" customWidth="1"/>
    <col min="774" max="774" width="9.1640625" style="140" customWidth="1"/>
    <col min="775" max="775" width="5" style="140" customWidth="1"/>
    <col min="776" max="776" width="77.83203125" style="140" customWidth="1"/>
    <col min="777" max="778" width="20" style="140" customWidth="1"/>
    <col min="779" max="779" width="1.6640625" style="140" customWidth="1"/>
    <col min="780" max="1024" width="9.33203125" style="140"/>
    <col min="1025" max="1025" width="8.33203125" style="140" customWidth="1"/>
    <col min="1026" max="1026" width="1.6640625" style="140" customWidth="1"/>
    <col min="1027" max="1028" width="5" style="140" customWidth="1"/>
    <col min="1029" max="1029" width="11.6640625" style="140" customWidth="1"/>
    <col min="1030" max="1030" width="9.1640625" style="140" customWidth="1"/>
    <col min="1031" max="1031" width="5" style="140" customWidth="1"/>
    <col min="1032" max="1032" width="77.83203125" style="140" customWidth="1"/>
    <col min="1033" max="1034" width="20" style="140" customWidth="1"/>
    <col min="1035" max="1035" width="1.6640625" style="140" customWidth="1"/>
    <col min="1036" max="1280" width="9.33203125" style="140"/>
    <col min="1281" max="1281" width="8.33203125" style="140" customWidth="1"/>
    <col min="1282" max="1282" width="1.6640625" style="140" customWidth="1"/>
    <col min="1283" max="1284" width="5" style="140" customWidth="1"/>
    <col min="1285" max="1285" width="11.6640625" style="140" customWidth="1"/>
    <col min="1286" max="1286" width="9.1640625" style="140" customWidth="1"/>
    <col min="1287" max="1287" width="5" style="140" customWidth="1"/>
    <col min="1288" max="1288" width="77.83203125" style="140" customWidth="1"/>
    <col min="1289" max="1290" width="20" style="140" customWidth="1"/>
    <col min="1291" max="1291" width="1.6640625" style="140" customWidth="1"/>
    <col min="1292" max="1536" width="9.33203125" style="140"/>
    <col min="1537" max="1537" width="8.33203125" style="140" customWidth="1"/>
    <col min="1538" max="1538" width="1.6640625" style="140" customWidth="1"/>
    <col min="1539" max="1540" width="5" style="140" customWidth="1"/>
    <col min="1541" max="1541" width="11.6640625" style="140" customWidth="1"/>
    <col min="1542" max="1542" width="9.1640625" style="140" customWidth="1"/>
    <col min="1543" max="1543" width="5" style="140" customWidth="1"/>
    <col min="1544" max="1544" width="77.83203125" style="140" customWidth="1"/>
    <col min="1545" max="1546" width="20" style="140" customWidth="1"/>
    <col min="1547" max="1547" width="1.6640625" style="140" customWidth="1"/>
    <col min="1548" max="1792" width="9.33203125" style="140"/>
    <col min="1793" max="1793" width="8.33203125" style="140" customWidth="1"/>
    <col min="1794" max="1794" width="1.6640625" style="140" customWidth="1"/>
    <col min="1795" max="1796" width="5" style="140" customWidth="1"/>
    <col min="1797" max="1797" width="11.6640625" style="140" customWidth="1"/>
    <col min="1798" max="1798" width="9.1640625" style="140" customWidth="1"/>
    <col min="1799" max="1799" width="5" style="140" customWidth="1"/>
    <col min="1800" max="1800" width="77.83203125" style="140" customWidth="1"/>
    <col min="1801" max="1802" width="20" style="140" customWidth="1"/>
    <col min="1803" max="1803" width="1.6640625" style="140" customWidth="1"/>
    <col min="1804" max="2048" width="9.33203125" style="140"/>
    <col min="2049" max="2049" width="8.33203125" style="140" customWidth="1"/>
    <col min="2050" max="2050" width="1.6640625" style="140" customWidth="1"/>
    <col min="2051" max="2052" width="5" style="140" customWidth="1"/>
    <col min="2053" max="2053" width="11.6640625" style="140" customWidth="1"/>
    <col min="2054" max="2054" width="9.1640625" style="140" customWidth="1"/>
    <col min="2055" max="2055" width="5" style="140" customWidth="1"/>
    <col min="2056" max="2056" width="77.83203125" style="140" customWidth="1"/>
    <col min="2057" max="2058" width="20" style="140" customWidth="1"/>
    <col min="2059" max="2059" width="1.6640625" style="140" customWidth="1"/>
    <col min="2060" max="2304" width="9.33203125" style="140"/>
    <col min="2305" max="2305" width="8.33203125" style="140" customWidth="1"/>
    <col min="2306" max="2306" width="1.6640625" style="140" customWidth="1"/>
    <col min="2307" max="2308" width="5" style="140" customWidth="1"/>
    <col min="2309" max="2309" width="11.6640625" style="140" customWidth="1"/>
    <col min="2310" max="2310" width="9.1640625" style="140" customWidth="1"/>
    <col min="2311" max="2311" width="5" style="140" customWidth="1"/>
    <col min="2312" max="2312" width="77.83203125" style="140" customWidth="1"/>
    <col min="2313" max="2314" width="20" style="140" customWidth="1"/>
    <col min="2315" max="2315" width="1.6640625" style="140" customWidth="1"/>
    <col min="2316" max="2560" width="9.33203125" style="140"/>
    <col min="2561" max="2561" width="8.33203125" style="140" customWidth="1"/>
    <col min="2562" max="2562" width="1.6640625" style="140" customWidth="1"/>
    <col min="2563" max="2564" width="5" style="140" customWidth="1"/>
    <col min="2565" max="2565" width="11.6640625" style="140" customWidth="1"/>
    <col min="2566" max="2566" width="9.1640625" style="140" customWidth="1"/>
    <col min="2567" max="2567" width="5" style="140" customWidth="1"/>
    <col min="2568" max="2568" width="77.83203125" style="140" customWidth="1"/>
    <col min="2569" max="2570" width="20" style="140" customWidth="1"/>
    <col min="2571" max="2571" width="1.6640625" style="140" customWidth="1"/>
    <col min="2572" max="2816" width="9.33203125" style="140"/>
    <col min="2817" max="2817" width="8.33203125" style="140" customWidth="1"/>
    <col min="2818" max="2818" width="1.6640625" style="140" customWidth="1"/>
    <col min="2819" max="2820" width="5" style="140" customWidth="1"/>
    <col min="2821" max="2821" width="11.6640625" style="140" customWidth="1"/>
    <col min="2822" max="2822" width="9.1640625" style="140" customWidth="1"/>
    <col min="2823" max="2823" width="5" style="140" customWidth="1"/>
    <col min="2824" max="2824" width="77.83203125" style="140" customWidth="1"/>
    <col min="2825" max="2826" width="20" style="140" customWidth="1"/>
    <col min="2827" max="2827" width="1.6640625" style="140" customWidth="1"/>
    <col min="2828" max="3072" width="9.33203125" style="140"/>
    <col min="3073" max="3073" width="8.33203125" style="140" customWidth="1"/>
    <col min="3074" max="3074" width="1.6640625" style="140" customWidth="1"/>
    <col min="3075" max="3076" width="5" style="140" customWidth="1"/>
    <col min="3077" max="3077" width="11.6640625" style="140" customWidth="1"/>
    <col min="3078" max="3078" width="9.1640625" style="140" customWidth="1"/>
    <col min="3079" max="3079" width="5" style="140" customWidth="1"/>
    <col min="3080" max="3080" width="77.83203125" style="140" customWidth="1"/>
    <col min="3081" max="3082" width="20" style="140" customWidth="1"/>
    <col min="3083" max="3083" width="1.6640625" style="140" customWidth="1"/>
    <col min="3084" max="3328" width="9.33203125" style="140"/>
    <col min="3329" max="3329" width="8.33203125" style="140" customWidth="1"/>
    <col min="3330" max="3330" width="1.6640625" style="140" customWidth="1"/>
    <col min="3331" max="3332" width="5" style="140" customWidth="1"/>
    <col min="3333" max="3333" width="11.6640625" style="140" customWidth="1"/>
    <col min="3334" max="3334" width="9.1640625" style="140" customWidth="1"/>
    <col min="3335" max="3335" width="5" style="140" customWidth="1"/>
    <col min="3336" max="3336" width="77.83203125" style="140" customWidth="1"/>
    <col min="3337" max="3338" width="20" style="140" customWidth="1"/>
    <col min="3339" max="3339" width="1.6640625" style="140" customWidth="1"/>
    <col min="3340" max="3584" width="9.33203125" style="140"/>
    <col min="3585" max="3585" width="8.33203125" style="140" customWidth="1"/>
    <col min="3586" max="3586" width="1.6640625" style="140" customWidth="1"/>
    <col min="3587" max="3588" width="5" style="140" customWidth="1"/>
    <col min="3589" max="3589" width="11.6640625" style="140" customWidth="1"/>
    <col min="3590" max="3590" width="9.1640625" style="140" customWidth="1"/>
    <col min="3591" max="3591" width="5" style="140" customWidth="1"/>
    <col min="3592" max="3592" width="77.83203125" style="140" customWidth="1"/>
    <col min="3593" max="3594" width="20" style="140" customWidth="1"/>
    <col min="3595" max="3595" width="1.6640625" style="140" customWidth="1"/>
    <col min="3596" max="3840" width="9.33203125" style="140"/>
    <col min="3841" max="3841" width="8.33203125" style="140" customWidth="1"/>
    <col min="3842" max="3842" width="1.6640625" style="140" customWidth="1"/>
    <col min="3843" max="3844" width="5" style="140" customWidth="1"/>
    <col min="3845" max="3845" width="11.6640625" style="140" customWidth="1"/>
    <col min="3846" max="3846" width="9.1640625" style="140" customWidth="1"/>
    <col min="3847" max="3847" width="5" style="140" customWidth="1"/>
    <col min="3848" max="3848" width="77.83203125" style="140" customWidth="1"/>
    <col min="3849" max="3850" width="20" style="140" customWidth="1"/>
    <col min="3851" max="3851" width="1.6640625" style="140" customWidth="1"/>
    <col min="3852" max="4096" width="9.33203125" style="140"/>
    <col min="4097" max="4097" width="8.33203125" style="140" customWidth="1"/>
    <col min="4098" max="4098" width="1.6640625" style="140" customWidth="1"/>
    <col min="4099" max="4100" width="5" style="140" customWidth="1"/>
    <col min="4101" max="4101" width="11.6640625" style="140" customWidth="1"/>
    <col min="4102" max="4102" width="9.1640625" style="140" customWidth="1"/>
    <col min="4103" max="4103" width="5" style="140" customWidth="1"/>
    <col min="4104" max="4104" width="77.83203125" style="140" customWidth="1"/>
    <col min="4105" max="4106" width="20" style="140" customWidth="1"/>
    <col min="4107" max="4107" width="1.6640625" style="140" customWidth="1"/>
    <col min="4108" max="4352" width="9.33203125" style="140"/>
    <col min="4353" max="4353" width="8.33203125" style="140" customWidth="1"/>
    <col min="4354" max="4354" width="1.6640625" style="140" customWidth="1"/>
    <col min="4355" max="4356" width="5" style="140" customWidth="1"/>
    <col min="4357" max="4357" width="11.6640625" style="140" customWidth="1"/>
    <col min="4358" max="4358" width="9.1640625" style="140" customWidth="1"/>
    <col min="4359" max="4359" width="5" style="140" customWidth="1"/>
    <col min="4360" max="4360" width="77.83203125" style="140" customWidth="1"/>
    <col min="4361" max="4362" width="20" style="140" customWidth="1"/>
    <col min="4363" max="4363" width="1.6640625" style="140" customWidth="1"/>
    <col min="4364" max="4608" width="9.33203125" style="140"/>
    <col min="4609" max="4609" width="8.33203125" style="140" customWidth="1"/>
    <col min="4610" max="4610" width="1.6640625" style="140" customWidth="1"/>
    <col min="4611" max="4612" width="5" style="140" customWidth="1"/>
    <col min="4613" max="4613" width="11.6640625" style="140" customWidth="1"/>
    <col min="4614" max="4614" width="9.1640625" style="140" customWidth="1"/>
    <col min="4615" max="4615" width="5" style="140" customWidth="1"/>
    <col min="4616" max="4616" width="77.83203125" style="140" customWidth="1"/>
    <col min="4617" max="4618" width="20" style="140" customWidth="1"/>
    <col min="4619" max="4619" width="1.6640625" style="140" customWidth="1"/>
    <col min="4620" max="4864" width="9.33203125" style="140"/>
    <col min="4865" max="4865" width="8.33203125" style="140" customWidth="1"/>
    <col min="4866" max="4866" width="1.6640625" style="140" customWidth="1"/>
    <col min="4867" max="4868" width="5" style="140" customWidth="1"/>
    <col min="4869" max="4869" width="11.6640625" style="140" customWidth="1"/>
    <col min="4870" max="4870" width="9.1640625" style="140" customWidth="1"/>
    <col min="4871" max="4871" width="5" style="140" customWidth="1"/>
    <col min="4872" max="4872" width="77.83203125" style="140" customWidth="1"/>
    <col min="4873" max="4874" width="20" style="140" customWidth="1"/>
    <col min="4875" max="4875" width="1.6640625" style="140" customWidth="1"/>
    <col min="4876" max="5120" width="9.33203125" style="140"/>
    <col min="5121" max="5121" width="8.33203125" style="140" customWidth="1"/>
    <col min="5122" max="5122" width="1.6640625" style="140" customWidth="1"/>
    <col min="5123" max="5124" width="5" style="140" customWidth="1"/>
    <col min="5125" max="5125" width="11.6640625" style="140" customWidth="1"/>
    <col min="5126" max="5126" width="9.1640625" style="140" customWidth="1"/>
    <col min="5127" max="5127" width="5" style="140" customWidth="1"/>
    <col min="5128" max="5128" width="77.83203125" style="140" customWidth="1"/>
    <col min="5129" max="5130" width="20" style="140" customWidth="1"/>
    <col min="5131" max="5131" width="1.6640625" style="140" customWidth="1"/>
    <col min="5132" max="5376" width="9.33203125" style="140"/>
    <col min="5377" max="5377" width="8.33203125" style="140" customWidth="1"/>
    <col min="5378" max="5378" width="1.6640625" style="140" customWidth="1"/>
    <col min="5379" max="5380" width="5" style="140" customWidth="1"/>
    <col min="5381" max="5381" width="11.6640625" style="140" customWidth="1"/>
    <col min="5382" max="5382" width="9.1640625" style="140" customWidth="1"/>
    <col min="5383" max="5383" width="5" style="140" customWidth="1"/>
    <col min="5384" max="5384" width="77.83203125" style="140" customWidth="1"/>
    <col min="5385" max="5386" width="20" style="140" customWidth="1"/>
    <col min="5387" max="5387" width="1.6640625" style="140" customWidth="1"/>
    <col min="5388" max="5632" width="9.33203125" style="140"/>
    <col min="5633" max="5633" width="8.33203125" style="140" customWidth="1"/>
    <col min="5634" max="5634" width="1.6640625" style="140" customWidth="1"/>
    <col min="5635" max="5636" width="5" style="140" customWidth="1"/>
    <col min="5637" max="5637" width="11.6640625" style="140" customWidth="1"/>
    <col min="5638" max="5638" width="9.1640625" style="140" customWidth="1"/>
    <col min="5639" max="5639" width="5" style="140" customWidth="1"/>
    <col min="5640" max="5640" width="77.83203125" style="140" customWidth="1"/>
    <col min="5641" max="5642" width="20" style="140" customWidth="1"/>
    <col min="5643" max="5643" width="1.6640625" style="140" customWidth="1"/>
    <col min="5644" max="5888" width="9.33203125" style="140"/>
    <col min="5889" max="5889" width="8.33203125" style="140" customWidth="1"/>
    <col min="5890" max="5890" width="1.6640625" style="140" customWidth="1"/>
    <col min="5891" max="5892" width="5" style="140" customWidth="1"/>
    <col min="5893" max="5893" width="11.6640625" style="140" customWidth="1"/>
    <col min="5894" max="5894" width="9.1640625" style="140" customWidth="1"/>
    <col min="5895" max="5895" width="5" style="140" customWidth="1"/>
    <col min="5896" max="5896" width="77.83203125" style="140" customWidth="1"/>
    <col min="5897" max="5898" width="20" style="140" customWidth="1"/>
    <col min="5899" max="5899" width="1.6640625" style="140" customWidth="1"/>
    <col min="5900" max="6144" width="9.33203125" style="140"/>
    <col min="6145" max="6145" width="8.33203125" style="140" customWidth="1"/>
    <col min="6146" max="6146" width="1.6640625" style="140" customWidth="1"/>
    <col min="6147" max="6148" width="5" style="140" customWidth="1"/>
    <col min="6149" max="6149" width="11.6640625" style="140" customWidth="1"/>
    <col min="6150" max="6150" width="9.1640625" style="140" customWidth="1"/>
    <col min="6151" max="6151" width="5" style="140" customWidth="1"/>
    <col min="6152" max="6152" width="77.83203125" style="140" customWidth="1"/>
    <col min="6153" max="6154" width="20" style="140" customWidth="1"/>
    <col min="6155" max="6155" width="1.6640625" style="140" customWidth="1"/>
    <col min="6156" max="6400" width="9.33203125" style="140"/>
    <col min="6401" max="6401" width="8.33203125" style="140" customWidth="1"/>
    <col min="6402" max="6402" width="1.6640625" style="140" customWidth="1"/>
    <col min="6403" max="6404" width="5" style="140" customWidth="1"/>
    <col min="6405" max="6405" width="11.6640625" style="140" customWidth="1"/>
    <col min="6406" max="6406" width="9.1640625" style="140" customWidth="1"/>
    <col min="6407" max="6407" width="5" style="140" customWidth="1"/>
    <col min="6408" max="6408" width="77.83203125" style="140" customWidth="1"/>
    <col min="6409" max="6410" width="20" style="140" customWidth="1"/>
    <col min="6411" max="6411" width="1.6640625" style="140" customWidth="1"/>
    <col min="6412" max="6656" width="9.33203125" style="140"/>
    <col min="6657" max="6657" width="8.33203125" style="140" customWidth="1"/>
    <col min="6658" max="6658" width="1.6640625" style="140" customWidth="1"/>
    <col min="6659" max="6660" width="5" style="140" customWidth="1"/>
    <col min="6661" max="6661" width="11.6640625" style="140" customWidth="1"/>
    <col min="6662" max="6662" width="9.1640625" style="140" customWidth="1"/>
    <col min="6663" max="6663" width="5" style="140" customWidth="1"/>
    <col min="6664" max="6664" width="77.83203125" style="140" customWidth="1"/>
    <col min="6665" max="6666" width="20" style="140" customWidth="1"/>
    <col min="6667" max="6667" width="1.6640625" style="140" customWidth="1"/>
    <col min="6668" max="6912" width="9.33203125" style="140"/>
    <col min="6913" max="6913" width="8.33203125" style="140" customWidth="1"/>
    <col min="6914" max="6914" width="1.6640625" style="140" customWidth="1"/>
    <col min="6915" max="6916" width="5" style="140" customWidth="1"/>
    <col min="6917" max="6917" width="11.6640625" style="140" customWidth="1"/>
    <col min="6918" max="6918" width="9.1640625" style="140" customWidth="1"/>
    <col min="6919" max="6919" width="5" style="140" customWidth="1"/>
    <col min="6920" max="6920" width="77.83203125" style="140" customWidth="1"/>
    <col min="6921" max="6922" width="20" style="140" customWidth="1"/>
    <col min="6923" max="6923" width="1.6640625" style="140" customWidth="1"/>
    <col min="6924" max="7168" width="9.33203125" style="140"/>
    <col min="7169" max="7169" width="8.33203125" style="140" customWidth="1"/>
    <col min="7170" max="7170" width="1.6640625" style="140" customWidth="1"/>
    <col min="7171" max="7172" width="5" style="140" customWidth="1"/>
    <col min="7173" max="7173" width="11.6640625" style="140" customWidth="1"/>
    <col min="7174" max="7174" width="9.1640625" style="140" customWidth="1"/>
    <col min="7175" max="7175" width="5" style="140" customWidth="1"/>
    <col min="7176" max="7176" width="77.83203125" style="140" customWidth="1"/>
    <col min="7177" max="7178" width="20" style="140" customWidth="1"/>
    <col min="7179" max="7179" width="1.6640625" style="140" customWidth="1"/>
    <col min="7180" max="7424" width="9.33203125" style="140"/>
    <col min="7425" max="7425" width="8.33203125" style="140" customWidth="1"/>
    <col min="7426" max="7426" width="1.6640625" style="140" customWidth="1"/>
    <col min="7427" max="7428" width="5" style="140" customWidth="1"/>
    <col min="7429" max="7429" width="11.6640625" style="140" customWidth="1"/>
    <col min="7430" max="7430" width="9.1640625" style="140" customWidth="1"/>
    <col min="7431" max="7431" width="5" style="140" customWidth="1"/>
    <col min="7432" max="7432" width="77.83203125" style="140" customWidth="1"/>
    <col min="7433" max="7434" width="20" style="140" customWidth="1"/>
    <col min="7435" max="7435" width="1.6640625" style="140" customWidth="1"/>
    <col min="7436" max="7680" width="9.33203125" style="140"/>
    <col min="7681" max="7681" width="8.33203125" style="140" customWidth="1"/>
    <col min="7682" max="7682" width="1.6640625" style="140" customWidth="1"/>
    <col min="7683" max="7684" width="5" style="140" customWidth="1"/>
    <col min="7685" max="7685" width="11.6640625" style="140" customWidth="1"/>
    <col min="7686" max="7686" width="9.1640625" style="140" customWidth="1"/>
    <col min="7687" max="7687" width="5" style="140" customWidth="1"/>
    <col min="7688" max="7688" width="77.83203125" style="140" customWidth="1"/>
    <col min="7689" max="7690" width="20" style="140" customWidth="1"/>
    <col min="7691" max="7691" width="1.6640625" style="140" customWidth="1"/>
    <col min="7692" max="7936" width="9.33203125" style="140"/>
    <col min="7937" max="7937" width="8.33203125" style="140" customWidth="1"/>
    <col min="7938" max="7938" width="1.6640625" style="140" customWidth="1"/>
    <col min="7939" max="7940" width="5" style="140" customWidth="1"/>
    <col min="7941" max="7941" width="11.6640625" style="140" customWidth="1"/>
    <col min="7942" max="7942" width="9.1640625" style="140" customWidth="1"/>
    <col min="7943" max="7943" width="5" style="140" customWidth="1"/>
    <col min="7944" max="7944" width="77.83203125" style="140" customWidth="1"/>
    <col min="7945" max="7946" width="20" style="140" customWidth="1"/>
    <col min="7947" max="7947" width="1.6640625" style="140" customWidth="1"/>
    <col min="7948" max="8192" width="9.33203125" style="140"/>
    <col min="8193" max="8193" width="8.33203125" style="140" customWidth="1"/>
    <col min="8194" max="8194" width="1.6640625" style="140" customWidth="1"/>
    <col min="8195" max="8196" width="5" style="140" customWidth="1"/>
    <col min="8197" max="8197" width="11.6640625" style="140" customWidth="1"/>
    <col min="8198" max="8198" width="9.1640625" style="140" customWidth="1"/>
    <col min="8199" max="8199" width="5" style="140" customWidth="1"/>
    <col min="8200" max="8200" width="77.83203125" style="140" customWidth="1"/>
    <col min="8201" max="8202" width="20" style="140" customWidth="1"/>
    <col min="8203" max="8203" width="1.6640625" style="140" customWidth="1"/>
    <col min="8204" max="8448" width="9.33203125" style="140"/>
    <col min="8449" max="8449" width="8.33203125" style="140" customWidth="1"/>
    <col min="8450" max="8450" width="1.6640625" style="140" customWidth="1"/>
    <col min="8451" max="8452" width="5" style="140" customWidth="1"/>
    <col min="8453" max="8453" width="11.6640625" style="140" customWidth="1"/>
    <col min="8454" max="8454" width="9.1640625" style="140" customWidth="1"/>
    <col min="8455" max="8455" width="5" style="140" customWidth="1"/>
    <col min="8456" max="8456" width="77.83203125" style="140" customWidth="1"/>
    <col min="8457" max="8458" width="20" style="140" customWidth="1"/>
    <col min="8459" max="8459" width="1.6640625" style="140" customWidth="1"/>
    <col min="8460" max="8704" width="9.33203125" style="140"/>
    <col min="8705" max="8705" width="8.33203125" style="140" customWidth="1"/>
    <col min="8706" max="8706" width="1.6640625" style="140" customWidth="1"/>
    <col min="8707" max="8708" width="5" style="140" customWidth="1"/>
    <col min="8709" max="8709" width="11.6640625" style="140" customWidth="1"/>
    <col min="8710" max="8710" width="9.1640625" style="140" customWidth="1"/>
    <col min="8711" max="8711" width="5" style="140" customWidth="1"/>
    <col min="8712" max="8712" width="77.83203125" style="140" customWidth="1"/>
    <col min="8713" max="8714" width="20" style="140" customWidth="1"/>
    <col min="8715" max="8715" width="1.6640625" style="140" customWidth="1"/>
    <col min="8716" max="8960" width="9.33203125" style="140"/>
    <col min="8961" max="8961" width="8.33203125" style="140" customWidth="1"/>
    <col min="8962" max="8962" width="1.6640625" style="140" customWidth="1"/>
    <col min="8963" max="8964" width="5" style="140" customWidth="1"/>
    <col min="8965" max="8965" width="11.6640625" style="140" customWidth="1"/>
    <col min="8966" max="8966" width="9.1640625" style="140" customWidth="1"/>
    <col min="8967" max="8967" width="5" style="140" customWidth="1"/>
    <col min="8968" max="8968" width="77.83203125" style="140" customWidth="1"/>
    <col min="8969" max="8970" width="20" style="140" customWidth="1"/>
    <col min="8971" max="8971" width="1.6640625" style="140" customWidth="1"/>
    <col min="8972" max="9216" width="9.33203125" style="140"/>
    <col min="9217" max="9217" width="8.33203125" style="140" customWidth="1"/>
    <col min="9218" max="9218" width="1.6640625" style="140" customWidth="1"/>
    <col min="9219" max="9220" width="5" style="140" customWidth="1"/>
    <col min="9221" max="9221" width="11.6640625" style="140" customWidth="1"/>
    <col min="9222" max="9222" width="9.1640625" style="140" customWidth="1"/>
    <col min="9223" max="9223" width="5" style="140" customWidth="1"/>
    <col min="9224" max="9224" width="77.83203125" style="140" customWidth="1"/>
    <col min="9225" max="9226" width="20" style="140" customWidth="1"/>
    <col min="9227" max="9227" width="1.6640625" style="140" customWidth="1"/>
    <col min="9228" max="9472" width="9.33203125" style="140"/>
    <col min="9473" max="9473" width="8.33203125" style="140" customWidth="1"/>
    <col min="9474" max="9474" width="1.6640625" style="140" customWidth="1"/>
    <col min="9475" max="9476" width="5" style="140" customWidth="1"/>
    <col min="9477" max="9477" width="11.6640625" style="140" customWidth="1"/>
    <col min="9478" max="9478" width="9.1640625" style="140" customWidth="1"/>
    <col min="9479" max="9479" width="5" style="140" customWidth="1"/>
    <col min="9480" max="9480" width="77.83203125" style="140" customWidth="1"/>
    <col min="9481" max="9482" width="20" style="140" customWidth="1"/>
    <col min="9483" max="9483" width="1.6640625" style="140" customWidth="1"/>
    <col min="9484" max="9728" width="9.33203125" style="140"/>
    <col min="9729" max="9729" width="8.33203125" style="140" customWidth="1"/>
    <col min="9730" max="9730" width="1.6640625" style="140" customWidth="1"/>
    <col min="9731" max="9732" width="5" style="140" customWidth="1"/>
    <col min="9733" max="9733" width="11.6640625" style="140" customWidth="1"/>
    <col min="9734" max="9734" width="9.1640625" style="140" customWidth="1"/>
    <col min="9735" max="9735" width="5" style="140" customWidth="1"/>
    <col min="9736" max="9736" width="77.83203125" style="140" customWidth="1"/>
    <col min="9737" max="9738" width="20" style="140" customWidth="1"/>
    <col min="9739" max="9739" width="1.6640625" style="140" customWidth="1"/>
    <col min="9740" max="9984" width="9.33203125" style="140"/>
    <col min="9985" max="9985" width="8.33203125" style="140" customWidth="1"/>
    <col min="9986" max="9986" width="1.6640625" style="140" customWidth="1"/>
    <col min="9987" max="9988" width="5" style="140" customWidth="1"/>
    <col min="9989" max="9989" width="11.6640625" style="140" customWidth="1"/>
    <col min="9990" max="9990" width="9.1640625" style="140" customWidth="1"/>
    <col min="9991" max="9991" width="5" style="140" customWidth="1"/>
    <col min="9992" max="9992" width="77.83203125" style="140" customWidth="1"/>
    <col min="9993" max="9994" width="20" style="140" customWidth="1"/>
    <col min="9995" max="9995" width="1.6640625" style="140" customWidth="1"/>
    <col min="9996" max="10240" width="9.33203125" style="140"/>
    <col min="10241" max="10241" width="8.33203125" style="140" customWidth="1"/>
    <col min="10242" max="10242" width="1.6640625" style="140" customWidth="1"/>
    <col min="10243" max="10244" width="5" style="140" customWidth="1"/>
    <col min="10245" max="10245" width="11.6640625" style="140" customWidth="1"/>
    <col min="10246" max="10246" width="9.1640625" style="140" customWidth="1"/>
    <col min="10247" max="10247" width="5" style="140" customWidth="1"/>
    <col min="10248" max="10248" width="77.83203125" style="140" customWidth="1"/>
    <col min="10249" max="10250" width="20" style="140" customWidth="1"/>
    <col min="10251" max="10251" width="1.6640625" style="140" customWidth="1"/>
    <col min="10252" max="10496" width="9.33203125" style="140"/>
    <col min="10497" max="10497" width="8.33203125" style="140" customWidth="1"/>
    <col min="10498" max="10498" width="1.6640625" style="140" customWidth="1"/>
    <col min="10499" max="10500" width="5" style="140" customWidth="1"/>
    <col min="10501" max="10501" width="11.6640625" style="140" customWidth="1"/>
    <col min="10502" max="10502" width="9.1640625" style="140" customWidth="1"/>
    <col min="10503" max="10503" width="5" style="140" customWidth="1"/>
    <col min="10504" max="10504" width="77.83203125" style="140" customWidth="1"/>
    <col min="10505" max="10506" width="20" style="140" customWidth="1"/>
    <col min="10507" max="10507" width="1.6640625" style="140" customWidth="1"/>
    <col min="10508" max="10752" width="9.33203125" style="140"/>
    <col min="10753" max="10753" width="8.33203125" style="140" customWidth="1"/>
    <col min="10754" max="10754" width="1.6640625" style="140" customWidth="1"/>
    <col min="10755" max="10756" width="5" style="140" customWidth="1"/>
    <col min="10757" max="10757" width="11.6640625" style="140" customWidth="1"/>
    <col min="10758" max="10758" width="9.1640625" style="140" customWidth="1"/>
    <col min="10759" max="10759" width="5" style="140" customWidth="1"/>
    <col min="10760" max="10760" width="77.83203125" style="140" customWidth="1"/>
    <col min="10761" max="10762" width="20" style="140" customWidth="1"/>
    <col min="10763" max="10763" width="1.6640625" style="140" customWidth="1"/>
    <col min="10764" max="11008" width="9.33203125" style="140"/>
    <col min="11009" max="11009" width="8.33203125" style="140" customWidth="1"/>
    <col min="11010" max="11010" width="1.6640625" style="140" customWidth="1"/>
    <col min="11011" max="11012" width="5" style="140" customWidth="1"/>
    <col min="11013" max="11013" width="11.6640625" style="140" customWidth="1"/>
    <col min="11014" max="11014" width="9.1640625" style="140" customWidth="1"/>
    <col min="11015" max="11015" width="5" style="140" customWidth="1"/>
    <col min="11016" max="11016" width="77.83203125" style="140" customWidth="1"/>
    <col min="11017" max="11018" width="20" style="140" customWidth="1"/>
    <col min="11019" max="11019" width="1.6640625" style="140" customWidth="1"/>
    <col min="11020" max="11264" width="9.33203125" style="140"/>
    <col min="11265" max="11265" width="8.33203125" style="140" customWidth="1"/>
    <col min="11266" max="11266" width="1.6640625" style="140" customWidth="1"/>
    <col min="11267" max="11268" width="5" style="140" customWidth="1"/>
    <col min="11269" max="11269" width="11.6640625" style="140" customWidth="1"/>
    <col min="11270" max="11270" width="9.1640625" style="140" customWidth="1"/>
    <col min="11271" max="11271" width="5" style="140" customWidth="1"/>
    <col min="11272" max="11272" width="77.83203125" style="140" customWidth="1"/>
    <col min="11273" max="11274" width="20" style="140" customWidth="1"/>
    <col min="11275" max="11275" width="1.6640625" style="140" customWidth="1"/>
    <col min="11276" max="11520" width="9.33203125" style="140"/>
    <col min="11521" max="11521" width="8.33203125" style="140" customWidth="1"/>
    <col min="11522" max="11522" width="1.6640625" style="140" customWidth="1"/>
    <col min="11523" max="11524" width="5" style="140" customWidth="1"/>
    <col min="11525" max="11525" width="11.6640625" style="140" customWidth="1"/>
    <col min="11526" max="11526" width="9.1640625" style="140" customWidth="1"/>
    <col min="11527" max="11527" width="5" style="140" customWidth="1"/>
    <col min="11528" max="11528" width="77.83203125" style="140" customWidth="1"/>
    <col min="11529" max="11530" width="20" style="140" customWidth="1"/>
    <col min="11531" max="11531" width="1.6640625" style="140" customWidth="1"/>
    <col min="11532" max="11776" width="9.33203125" style="140"/>
    <col min="11777" max="11777" width="8.33203125" style="140" customWidth="1"/>
    <col min="11778" max="11778" width="1.6640625" style="140" customWidth="1"/>
    <col min="11779" max="11780" width="5" style="140" customWidth="1"/>
    <col min="11781" max="11781" width="11.6640625" style="140" customWidth="1"/>
    <col min="11782" max="11782" width="9.1640625" style="140" customWidth="1"/>
    <col min="11783" max="11783" width="5" style="140" customWidth="1"/>
    <col min="11784" max="11784" width="77.83203125" style="140" customWidth="1"/>
    <col min="11785" max="11786" width="20" style="140" customWidth="1"/>
    <col min="11787" max="11787" width="1.6640625" style="140" customWidth="1"/>
    <col min="11788" max="12032" width="9.33203125" style="140"/>
    <col min="12033" max="12033" width="8.33203125" style="140" customWidth="1"/>
    <col min="12034" max="12034" width="1.6640625" style="140" customWidth="1"/>
    <col min="12035" max="12036" width="5" style="140" customWidth="1"/>
    <col min="12037" max="12037" width="11.6640625" style="140" customWidth="1"/>
    <col min="12038" max="12038" width="9.1640625" style="140" customWidth="1"/>
    <col min="12039" max="12039" width="5" style="140" customWidth="1"/>
    <col min="12040" max="12040" width="77.83203125" style="140" customWidth="1"/>
    <col min="12041" max="12042" width="20" style="140" customWidth="1"/>
    <col min="12043" max="12043" width="1.6640625" style="140" customWidth="1"/>
    <col min="12044" max="12288" width="9.33203125" style="140"/>
    <col min="12289" max="12289" width="8.33203125" style="140" customWidth="1"/>
    <col min="12290" max="12290" width="1.6640625" style="140" customWidth="1"/>
    <col min="12291" max="12292" width="5" style="140" customWidth="1"/>
    <col min="12293" max="12293" width="11.6640625" style="140" customWidth="1"/>
    <col min="12294" max="12294" width="9.1640625" style="140" customWidth="1"/>
    <col min="12295" max="12295" width="5" style="140" customWidth="1"/>
    <col min="12296" max="12296" width="77.83203125" style="140" customWidth="1"/>
    <col min="12297" max="12298" width="20" style="140" customWidth="1"/>
    <col min="12299" max="12299" width="1.6640625" style="140" customWidth="1"/>
    <col min="12300" max="12544" width="9.33203125" style="140"/>
    <col min="12545" max="12545" width="8.33203125" style="140" customWidth="1"/>
    <col min="12546" max="12546" width="1.6640625" style="140" customWidth="1"/>
    <col min="12547" max="12548" width="5" style="140" customWidth="1"/>
    <col min="12549" max="12549" width="11.6640625" style="140" customWidth="1"/>
    <col min="12550" max="12550" width="9.1640625" style="140" customWidth="1"/>
    <col min="12551" max="12551" width="5" style="140" customWidth="1"/>
    <col min="12552" max="12552" width="77.83203125" style="140" customWidth="1"/>
    <col min="12553" max="12554" width="20" style="140" customWidth="1"/>
    <col min="12555" max="12555" width="1.6640625" style="140" customWidth="1"/>
    <col min="12556" max="12800" width="9.33203125" style="140"/>
    <col min="12801" max="12801" width="8.33203125" style="140" customWidth="1"/>
    <col min="12802" max="12802" width="1.6640625" style="140" customWidth="1"/>
    <col min="12803" max="12804" width="5" style="140" customWidth="1"/>
    <col min="12805" max="12805" width="11.6640625" style="140" customWidth="1"/>
    <col min="12806" max="12806" width="9.1640625" style="140" customWidth="1"/>
    <col min="12807" max="12807" width="5" style="140" customWidth="1"/>
    <col min="12808" max="12808" width="77.83203125" style="140" customWidth="1"/>
    <col min="12809" max="12810" width="20" style="140" customWidth="1"/>
    <col min="12811" max="12811" width="1.6640625" style="140" customWidth="1"/>
    <col min="12812" max="13056" width="9.33203125" style="140"/>
    <col min="13057" max="13057" width="8.33203125" style="140" customWidth="1"/>
    <col min="13058" max="13058" width="1.6640625" style="140" customWidth="1"/>
    <col min="13059" max="13060" width="5" style="140" customWidth="1"/>
    <col min="13061" max="13061" width="11.6640625" style="140" customWidth="1"/>
    <col min="13062" max="13062" width="9.1640625" style="140" customWidth="1"/>
    <col min="13063" max="13063" width="5" style="140" customWidth="1"/>
    <col min="13064" max="13064" width="77.83203125" style="140" customWidth="1"/>
    <col min="13065" max="13066" width="20" style="140" customWidth="1"/>
    <col min="13067" max="13067" width="1.6640625" style="140" customWidth="1"/>
    <col min="13068" max="13312" width="9.33203125" style="140"/>
    <col min="13313" max="13313" width="8.33203125" style="140" customWidth="1"/>
    <col min="13314" max="13314" width="1.6640625" style="140" customWidth="1"/>
    <col min="13315" max="13316" width="5" style="140" customWidth="1"/>
    <col min="13317" max="13317" width="11.6640625" style="140" customWidth="1"/>
    <col min="13318" max="13318" width="9.1640625" style="140" customWidth="1"/>
    <col min="13319" max="13319" width="5" style="140" customWidth="1"/>
    <col min="13320" max="13320" width="77.83203125" style="140" customWidth="1"/>
    <col min="13321" max="13322" width="20" style="140" customWidth="1"/>
    <col min="13323" max="13323" width="1.6640625" style="140" customWidth="1"/>
    <col min="13324" max="13568" width="9.33203125" style="140"/>
    <col min="13569" max="13569" width="8.33203125" style="140" customWidth="1"/>
    <col min="13570" max="13570" width="1.6640625" style="140" customWidth="1"/>
    <col min="13571" max="13572" width="5" style="140" customWidth="1"/>
    <col min="13573" max="13573" width="11.6640625" style="140" customWidth="1"/>
    <col min="13574" max="13574" width="9.1640625" style="140" customWidth="1"/>
    <col min="13575" max="13575" width="5" style="140" customWidth="1"/>
    <col min="13576" max="13576" width="77.83203125" style="140" customWidth="1"/>
    <col min="13577" max="13578" width="20" style="140" customWidth="1"/>
    <col min="13579" max="13579" width="1.6640625" style="140" customWidth="1"/>
    <col min="13580" max="13824" width="9.33203125" style="140"/>
    <col min="13825" max="13825" width="8.33203125" style="140" customWidth="1"/>
    <col min="13826" max="13826" width="1.6640625" style="140" customWidth="1"/>
    <col min="13827" max="13828" width="5" style="140" customWidth="1"/>
    <col min="13829" max="13829" width="11.6640625" style="140" customWidth="1"/>
    <col min="13830" max="13830" width="9.1640625" style="140" customWidth="1"/>
    <col min="13831" max="13831" width="5" style="140" customWidth="1"/>
    <col min="13832" max="13832" width="77.83203125" style="140" customWidth="1"/>
    <col min="13833" max="13834" width="20" style="140" customWidth="1"/>
    <col min="13835" max="13835" width="1.6640625" style="140" customWidth="1"/>
    <col min="13836" max="14080" width="9.33203125" style="140"/>
    <col min="14081" max="14081" width="8.33203125" style="140" customWidth="1"/>
    <col min="14082" max="14082" width="1.6640625" style="140" customWidth="1"/>
    <col min="14083" max="14084" width="5" style="140" customWidth="1"/>
    <col min="14085" max="14085" width="11.6640625" style="140" customWidth="1"/>
    <col min="14086" max="14086" width="9.1640625" style="140" customWidth="1"/>
    <col min="14087" max="14087" width="5" style="140" customWidth="1"/>
    <col min="14088" max="14088" width="77.83203125" style="140" customWidth="1"/>
    <col min="14089" max="14090" width="20" style="140" customWidth="1"/>
    <col min="14091" max="14091" width="1.6640625" style="140" customWidth="1"/>
    <col min="14092" max="14336" width="9.33203125" style="140"/>
    <col min="14337" max="14337" width="8.33203125" style="140" customWidth="1"/>
    <col min="14338" max="14338" width="1.6640625" style="140" customWidth="1"/>
    <col min="14339" max="14340" width="5" style="140" customWidth="1"/>
    <col min="14341" max="14341" width="11.6640625" style="140" customWidth="1"/>
    <col min="14342" max="14342" width="9.1640625" style="140" customWidth="1"/>
    <col min="14343" max="14343" width="5" style="140" customWidth="1"/>
    <col min="14344" max="14344" width="77.83203125" style="140" customWidth="1"/>
    <col min="14345" max="14346" width="20" style="140" customWidth="1"/>
    <col min="14347" max="14347" width="1.6640625" style="140" customWidth="1"/>
    <col min="14348" max="14592" width="9.33203125" style="140"/>
    <col min="14593" max="14593" width="8.33203125" style="140" customWidth="1"/>
    <col min="14594" max="14594" width="1.6640625" style="140" customWidth="1"/>
    <col min="14595" max="14596" width="5" style="140" customWidth="1"/>
    <col min="14597" max="14597" width="11.6640625" style="140" customWidth="1"/>
    <col min="14598" max="14598" width="9.1640625" style="140" customWidth="1"/>
    <col min="14599" max="14599" width="5" style="140" customWidth="1"/>
    <col min="14600" max="14600" width="77.83203125" style="140" customWidth="1"/>
    <col min="14601" max="14602" width="20" style="140" customWidth="1"/>
    <col min="14603" max="14603" width="1.6640625" style="140" customWidth="1"/>
    <col min="14604" max="14848" width="9.33203125" style="140"/>
    <col min="14849" max="14849" width="8.33203125" style="140" customWidth="1"/>
    <col min="14850" max="14850" width="1.6640625" style="140" customWidth="1"/>
    <col min="14851" max="14852" width="5" style="140" customWidth="1"/>
    <col min="14853" max="14853" width="11.6640625" style="140" customWidth="1"/>
    <col min="14854" max="14854" width="9.1640625" style="140" customWidth="1"/>
    <col min="14855" max="14855" width="5" style="140" customWidth="1"/>
    <col min="14856" max="14856" width="77.83203125" style="140" customWidth="1"/>
    <col min="14857" max="14858" width="20" style="140" customWidth="1"/>
    <col min="14859" max="14859" width="1.6640625" style="140" customWidth="1"/>
    <col min="14860" max="15104" width="9.33203125" style="140"/>
    <col min="15105" max="15105" width="8.33203125" style="140" customWidth="1"/>
    <col min="15106" max="15106" width="1.6640625" style="140" customWidth="1"/>
    <col min="15107" max="15108" width="5" style="140" customWidth="1"/>
    <col min="15109" max="15109" width="11.6640625" style="140" customWidth="1"/>
    <col min="15110" max="15110" width="9.1640625" style="140" customWidth="1"/>
    <col min="15111" max="15111" width="5" style="140" customWidth="1"/>
    <col min="15112" max="15112" width="77.83203125" style="140" customWidth="1"/>
    <col min="15113" max="15114" width="20" style="140" customWidth="1"/>
    <col min="15115" max="15115" width="1.6640625" style="140" customWidth="1"/>
    <col min="15116" max="15360" width="9.33203125" style="140"/>
    <col min="15361" max="15361" width="8.33203125" style="140" customWidth="1"/>
    <col min="15362" max="15362" width="1.6640625" style="140" customWidth="1"/>
    <col min="15363" max="15364" width="5" style="140" customWidth="1"/>
    <col min="15365" max="15365" width="11.6640625" style="140" customWidth="1"/>
    <col min="15366" max="15366" width="9.1640625" style="140" customWidth="1"/>
    <col min="15367" max="15367" width="5" style="140" customWidth="1"/>
    <col min="15368" max="15368" width="77.83203125" style="140" customWidth="1"/>
    <col min="15369" max="15370" width="20" style="140" customWidth="1"/>
    <col min="15371" max="15371" width="1.6640625" style="140" customWidth="1"/>
    <col min="15372" max="15616" width="9.33203125" style="140"/>
    <col min="15617" max="15617" width="8.33203125" style="140" customWidth="1"/>
    <col min="15618" max="15618" width="1.6640625" style="140" customWidth="1"/>
    <col min="15619" max="15620" width="5" style="140" customWidth="1"/>
    <col min="15621" max="15621" width="11.6640625" style="140" customWidth="1"/>
    <col min="15622" max="15622" width="9.1640625" style="140" customWidth="1"/>
    <col min="15623" max="15623" width="5" style="140" customWidth="1"/>
    <col min="15624" max="15624" width="77.83203125" style="140" customWidth="1"/>
    <col min="15625" max="15626" width="20" style="140" customWidth="1"/>
    <col min="15627" max="15627" width="1.6640625" style="140" customWidth="1"/>
    <col min="15628" max="15872" width="9.33203125" style="140"/>
    <col min="15873" max="15873" width="8.33203125" style="140" customWidth="1"/>
    <col min="15874" max="15874" width="1.6640625" style="140" customWidth="1"/>
    <col min="15875" max="15876" width="5" style="140" customWidth="1"/>
    <col min="15877" max="15877" width="11.6640625" style="140" customWidth="1"/>
    <col min="15878" max="15878" width="9.1640625" style="140" customWidth="1"/>
    <col min="15879" max="15879" width="5" style="140" customWidth="1"/>
    <col min="15880" max="15880" width="77.83203125" style="140" customWidth="1"/>
    <col min="15881" max="15882" width="20" style="140" customWidth="1"/>
    <col min="15883" max="15883" width="1.6640625" style="140" customWidth="1"/>
    <col min="15884" max="16128" width="9.33203125" style="140"/>
    <col min="16129" max="16129" width="8.33203125" style="140" customWidth="1"/>
    <col min="16130" max="16130" width="1.6640625" style="140" customWidth="1"/>
    <col min="16131" max="16132" width="5" style="140" customWidth="1"/>
    <col min="16133" max="16133" width="11.6640625" style="140" customWidth="1"/>
    <col min="16134" max="16134" width="9.1640625" style="140" customWidth="1"/>
    <col min="16135" max="16135" width="5" style="140" customWidth="1"/>
    <col min="16136" max="16136" width="77.83203125" style="140" customWidth="1"/>
    <col min="16137" max="16138" width="20" style="140" customWidth="1"/>
    <col min="16139" max="16139" width="1.6640625" style="140" customWidth="1"/>
    <col min="16140" max="16384" width="9.33203125" style="140"/>
  </cols>
  <sheetData>
    <row r="1" spans="2:11" ht="37.5" customHeight="1" x14ac:dyDescent="0.2"/>
    <row r="2" spans="2:11" ht="7.5" customHeight="1" x14ac:dyDescent="0.2">
      <c r="B2" s="141"/>
      <c r="C2" s="142"/>
      <c r="D2" s="142"/>
      <c r="E2" s="142"/>
      <c r="F2" s="142"/>
      <c r="G2" s="142"/>
      <c r="H2" s="142"/>
      <c r="I2" s="142"/>
      <c r="J2" s="142"/>
      <c r="K2" s="143"/>
    </row>
    <row r="3" spans="2:11" s="146" customFormat="1" ht="45" customHeight="1" x14ac:dyDescent="0.2">
      <c r="B3" s="144"/>
      <c r="C3" s="170" t="s">
        <v>1365</v>
      </c>
      <c r="D3" s="170"/>
      <c r="E3" s="170"/>
      <c r="F3" s="170"/>
      <c r="G3" s="170"/>
      <c r="H3" s="170"/>
      <c r="I3" s="170"/>
      <c r="J3" s="170"/>
      <c r="K3" s="145"/>
    </row>
    <row r="4" spans="2:11" ht="25.5" customHeight="1" x14ac:dyDescent="0.3">
      <c r="B4" s="147"/>
      <c r="C4" s="171" t="s">
        <v>1366</v>
      </c>
      <c r="D4" s="171"/>
      <c r="E4" s="171"/>
      <c r="F4" s="171"/>
      <c r="G4" s="171"/>
      <c r="H4" s="171"/>
      <c r="I4" s="171"/>
      <c r="J4" s="171"/>
      <c r="K4" s="148"/>
    </row>
    <row r="5" spans="2:11" ht="5.25" customHeight="1" x14ac:dyDescent="0.2">
      <c r="B5" s="147"/>
      <c r="C5" s="149"/>
      <c r="D5" s="149"/>
      <c r="E5" s="149"/>
      <c r="F5" s="149"/>
      <c r="G5" s="149"/>
      <c r="H5" s="149"/>
      <c r="I5" s="149"/>
      <c r="J5" s="149"/>
      <c r="K5" s="148"/>
    </row>
    <row r="6" spans="2:11" ht="15" customHeight="1" x14ac:dyDescent="0.2">
      <c r="B6" s="150"/>
      <c r="C6" s="151"/>
      <c r="D6" s="169" t="s">
        <v>1367</v>
      </c>
      <c r="E6" s="169"/>
      <c r="F6" s="169"/>
      <c r="G6" s="169"/>
      <c r="H6" s="169"/>
      <c r="I6" s="169"/>
      <c r="J6" s="169"/>
      <c r="K6" s="148"/>
    </row>
    <row r="7" spans="2:11" ht="15" customHeight="1" x14ac:dyDescent="0.2">
      <c r="B7" s="150"/>
      <c r="C7" s="152"/>
      <c r="D7" s="169" t="s">
        <v>1368</v>
      </c>
      <c r="E7" s="169"/>
      <c r="F7" s="169"/>
      <c r="G7" s="169"/>
      <c r="H7" s="169"/>
      <c r="I7" s="169"/>
      <c r="J7" s="169"/>
      <c r="K7" s="148"/>
    </row>
    <row r="8" spans="2:11" ht="12.75" customHeight="1" x14ac:dyDescent="0.2">
      <c r="B8" s="150"/>
      <c r="C8" s="152"/>
      <c r="D8" s="152"/>
      <c r="E8" s="152"/>
      <c r="F8" s="152"/>
      <c r="G8" s="152"/>
      <c r="H8" s="152"/>
      <c r="I8" s="152"/>
      <c r="J8" s="152"/>
      <c r="K8" s="148"/>
    </row>
    <row r="9" spans="2:11" ht="15" customHeight="1" x14ac:dyDescent="0.2">
      <c r="B9" s="150"/>
      <c r="C9" s="152"/>
      <c r="D9" s="169" t="s">
        <v>1369</v>
      </c>
      <c r="E9" s="169"/>
      <c r="F9" s="169"/>
      <c r="G9" s="169"/>
      <c r="H9" s="169"/>
      <c r="I9" s="169"/>
      <c r="J9" s="169"/>
      <c r="K9" s="148"/>
    </row>
    <row r="10" spans="2:11" ht="15" customHeight="1" x14ac:dyDescent="0.2">
      <c r="B10" s="150"/>
      <c r="C10" s="152"/>
      <c r="D10" s="169" t="s">
        <v>1370</v>
      </c>
      <c r="E10" s="169"/>
      <c r="F10" s="169"/>
      <c r="G10" s="169"/>
      <c r="H10" s="169"/>
      <c r="I10" s="169"/>
      <c r="J10" s="169"/>
      <c r="K10" s="148"/>
    </row>
    <row r="11" spans="2:11" ht="12.75" customHeight="1" x14ac:dyDescent="0.2">
      <c r="B11" s="150"/>
      <c r="C11" s="152"/>
      <c r="D11" s="152"/>
      <c r="E11" s="152"/>
      <c r="F11" s="152"/>
      <c r="G11" s="152"/>
      <c r="H11" s="152"/>
      <c r="I11" s="152"/>
      <c r="J11" s="152"/>
      <c r="K11" s="148"/>
    </row>
    <row r="12" spans="2:11" ht="15" customHeight="1" x14ac:dyDescent="0.2">
      <c r="B12" s="150"/>
      <c r="C12" s="152"/>
      <c r="D12" s="169" t="s">
        <v>1371</v>
      </c>
      <c r="E12" s="169"/>
      <c r="F12" s="169"/>
      <c r="G12" s="169"/>
      <c r="H12" s="169"/>
      <c r="I12" s="169"/>
      <c r="J12" s="169"/>
      <c r="K12" s="148"/>
    </row>
    <row r="13" spans="2:11" ht="15" customHeight="1" x14ac:dyDescent="0.2">
      <c r="B13" s="150"/>
      <c r="C13" s="152"/>
      <c r="D13" s="169" t="s">
        <v>1372</v>
      </c>
      <c r="E13" s="169"/>
      <c r="F13" s="169"/>
      <c r="G13" s="169"/>
      <c r="H13" s="169"/>
      <c r="I13" s="169"/>
      <c r="J13" s="169"/>
      <c r="K13" s="148"/>
    </row>
    <row r="14" spans="2:11" ht="15" customHeight="1" x14ac:dyDescent="0.2">
      <c r="B14" s="150"/>
      <c r="C14" s="152"/>
      <c r="D14" s="169" t="s">
        <v>1373</v>
      </c>
      <c r="E14" s="169"/>
      <c r="F14" s="169"/>
      <c r="G14" s="169"/>
      <c r="H14" s="169"/>
      <c r="I14" s="169"/>
      <c r="J14" s="169"/>
      <c r="K14" s="148"/>
    </row>
    <row r="15" spans="2:11" ht="15" customHeight="1" x14ac:dyDescent="0.2">
      <c r="B15" s="150"/>
      <c r="C15" s="152"/>
      <c r="D15" s="151"/>
      <c r="E15" s="153" t="s">
        <v>70</v>
      </c>
      <c r="F15" s="151"/>
      <c r="G15" s="169" t="s">
        <v>1374</v>
      </c>
      <c r="H15" s="169"/>
      <c r="I15" s="169"/>
      <c r="J15" s="169"/>
      <c r="K15" s="148"/>
    </row>
    <row r="16" spans="2:11" ht="15" customHeight="1" x14ac:dyDescent="0.2">
      <c r="B16" s="150"/>
      <c r="C16" s="152"/>
      <c r="D16" s="151"/>
      <c r="E16" s="153" t="s">
        <v>1375</v>
      </c>
      <c r="F16" s="151"/>
      <c r="G16" s="169" t="s">
        <v>1376</v>
      </c>
      <c r="H16" s="169"/>
      <c r="I16" s="169"/>
      <c r="J16" s="169"/>
      <c r="K16" s="148"/>
    </row>
    <row r="17" spans="2:11" ht="15" customHeight="1" x14ac:dyDescent="0.2">
      <c r="B17" s="150"/>
      <c r="C17" s="152"/>
      <c r="D17" s="151"/>
      <c r="E17" s="153" t="s">
        <v>36</v>
      </c>
      <c r="F17" s="151"/>
      <c r="G17" s="169" t="s">
        <v>1377</v>
      </c>
      <c r="H17" s="169"/>
      <c r="I17" s="169"/>
      <c r="J17" s="169"/>
      <c r="K17" s="148"/>
    </row>
    <row r="18" spans="2:11" ht="15" customHeight="1" x14ac:dyDescent="0.2">
      <c r="B18" s="150"/>
      <c r="C18" s="152"/>
      <c r="D18" s="151"/>
      <c r="E18" s="153" t="s">
        <v>37</v>
      </c>
      <c r="F18" s="151"/>
      <c r="G18" s="169" t="s">
        <v>1378</v>
      </c>
      <c r="H18" s="169"/>
      <c r="I18" s="169"/>
      <c r="J18" s="169"/>
      <c r="K18" s="148"/>
    </row>
    <row r="19" spans="2:11" ht="15" customHeight="1" x14ac:dyDescent="0.2">
      <c r="B19" s="150"/>
      <c r="C19" s="152"/>
      <c r="D19" s="151"/>
      <c r="E19" s="153" t="s">
        <v>71</v>
      </c>
      <c r="F19" s="151"/>
      <c r="G19" s="169" t="s">
        <v>1379</v>
      </c>
      <c r="H19" s="169"/>
      <c r="I19" s="169"/>
      <c r="J19" s="169"/>
      <c r="K19" s="148"/>
    </row>
    <row r="20" spans="2:11" ht="15" customHeight="1" x14ac:dyDescent="0.2">
      <c r="B20" s="150"/>
      <c r="C20" s="152"/>
      <c r="D20" s="151"/>
      <c r="E20" s="153" t="s">
        <v>72</v>
      </c>
      <c r="F20" s="151"/>
      <c r="G20" s="169" t="s">
        <v>1380</v>
      </c>
      <c r="H20" s="169"/>
      <c r="I20" s="169"/>
      <c r="J20" s="169"/>
      <c r="K20" s="148"/>
    </row>
    <row r="21" spans="2:11" ht="15" customHeight="1" x14ac:dyDescent="0.2">
      <c r="B21" s="150"/>
      <c r="C21" s="152"/>
      <c r="D21" s="151"/>
      <c r="E21" s="153" t="s">
        <v>1381</v>
      </c>
      <c r="F21" s="151"/>
      <c r="G21" s="169" t="s">
        <v>1382</v>
      </c>
      <c r="H21" s="169"/>
      <c r="I21" s="169"/>
      <c r="J21" s="169"/>
      <c r="K21" s="148"/>
    </row>
    <row r="22" spans="2:11" ht="15" customHeight="1" x14ac:dyDescent="0.2">
      <c r="B22" s="150"/>
      <c r="C22" s="152"/>
      <c r="D22" s="151"/>
      <c r="E22" s="153"/>
      <c r="F22" s="151"/>
      <c r="G22" s="169" t="s">
        <v>1383</v>
      </c>
      <c r="H22" s="169"/>
      <c r="I22" s="169"/>
      <c r="J22" s="169"/>
      <c r="K22" s="148"/>
    </row>
    <row r="23" spans="2:11" ht="15" customHeight="1" x14ac:dyDescent="0.2">
      <c r="B23" s="150"/>
      <c r="C23" s="152"/>
      <c r="D23" s="151"/>
      <c r="E23" s="153" t="s">
        <v>1384</v>
      </c>
      <c r="F23" s="151"/>
      <c r="G23" s="169" t="s">
        <v>1385</v>
      </c>
      <c r="H23" s="169"/>
      <c r="I23" s="169"/>
      <c r="J23" s="169"/>
      <c r="K23" s="148"/>
    </row>
    <row r="24" spans="2:11" ht="15" customHeight="1" x14ac:dyDescent="0.2">
      <c r="B24" s="150"/>
      <c r="C24" s="152"/>
      <c r="D24" s="151"/>
      <c r="E24" s="153" t="s">
        <v>74</v>
      </c>
      <c r="F24" s="151"/>
      <c r="G24" s="169" t="s">
        <v>1386</v>
      </c>
      <c r="H24" s="169"/>
      <c r="I24" s="169"/>
      <c r="J24" s="169"/>
      <c r="K24" s="148"/>
    </row>
    <row r="25" spans="2:11" ht="12.75" customHeight="1" x14ac:dyDescent="0.2">
      <c r="B25" s="150"/>
      <c r="C25" s="152"/>
      <c r="D25" s="151"/>
      <c r="E25" s="151"/>
      <c r="F25" s="151"/>
      <c r="G25" s="151"/>
      <c r="H25" s="151"/>
      <c r="I25" s="151"/>
      <c r="J25" s="151"/>
      <c r="K25" s="148"/>
    </row>
    <row r="26" spans="2:11" ht="15" customHeight="1" x14ac:dyDescent="0.2">
      <c r="B26" s="150"/>
      <c r="C26" s="152"/>
      <c r="D26" s="169" t="s">
        <v>1387</v>
      </c>
      <c r="E26" s="169"/>
      <c r="F26" s="169"/>
      <c r="G26" s="169"/>
      <c r="H26" s="169"/>
      <c r="I26" s="169"/>
      <c r="J26" s="169"/>
      <c r="K26" s="148"/>
    </row>
    <row r="27" spans="2:11" ht="15" customHeight="1" x14ac:dyDescent="0.2">
      <c r="B27" s="150"/>
      <c r="C27" s="152"/>
      <c r="D27" s="152"/>
      <c r="E27" s="169" t="s">
        <v>1388</v>
      </c>
      <c r="F27" s="169"/>
      <c r="G27" s="169"/>
      <c r="H27" s="169"/>
      <c r="I27" s="169"/>
      <c r="J27" s="169"/>
      <c r="K27" s="148"/>
    </row>
    <row r="28" spans="2:11" ht="15" customHeight="1" x14ac:dyDescent="0.2">
      <c r="B28" s="150"/>
      <c r="C28" s="152"/>
      <c r="D28" s="152"/>
      <c r="E28" s="169" t="s">
        <v>1389</v>
      </c>
      <c r="F28" s="169"/>
      <c r="G28" s="169"/>
      <c r="H28" s="169"/>
      <c r="I28" s="169"/>
      <c r="J28" s="169"/>
      <c r="K28" s="148"/>
    </row>
    <row r="29" spans="2:11" ht="15" customHeight="1" x14ac:dyDescent="0.2">
      <c r="B29" s="150"/>
      <c r="C29" s="152"/>
      <c r="D29" s="152"/>
      <c r="E29" s="169" t="s">
        <v>1390</v>
      </c>
      <c r="F29" s="169"/>
      <c r="G29" s="169"/>
      <c r="H29" s="169"/>
      <c r="I29" s="169"/>
      <c r="J29" s="169"/>
      <c r="K29" s="148"/>
    </row>
    <row r="30" spans="2:11" ht="15" customHeight="1" x14ac:dyDescent="0.2">
      <c r="B30" s="150"/>
      <c r="C30" s="152"/>
      <c r="D30" s="169" t="s">
        <v>1391</v>
      </c>
      <c r="E30" s="169"/>
      <c r="F30" s="169"/>
      <c r="G30" s="169"/>
      <c r="H30" s="169"/>
      <c r="I30" s="169"/>
      <c r="J30" s="169"/>
      <c r="K30" s="148"/>
    </row>
    <row r="31" spans="2:11" ht="25.5" customHeight="1" x14ac:dyDescent="0.3">
      <c r="B31" s="147"/>
      <c r="C31" s="171" t="s">
        <v>1392</v>
      </c>
      <c r="D31" s="171"/>
      <c r="E31" s="171"/>
      <c r="F31" s="171"/>
      <c r="G31" s="171"/>
      <c r="H31" s="171"/>
      <c r="I31" s="171"/>
      <c r="J31" s="171"/>
      <c r="K31" s="148"/>
    </row>
    <row r="32" spans="2:11" ht="5.25" customHeight="1" x14ac:dyDescent="0.2">
      <c r="B32" s="147"/>
      <c r="C32" s="149"/>
      <c r="D32" s="149"/>
      <c r="E32" s="149"/>
      <c r="F32" s="149"/>
      <c r="G32" s="149"/>
      <c r="H32" s="149"/>
      <c r="I32" s="149"/>
      <c r="J32" s="149"/>
      <c r="K32" s="148"/>
    </row>
    <row r="33" spans="2:11" ht="15" customHeight="1" x14ac:dyDescent="0.2">
      <c r="B33" s="147"/>
      <c r="C33" s="169" t="s">
        <v>1393</v>
      </c>
      <c r="D33" s="169"/>
      <c r="E33" s="169"/>
      <c r="F33" s="169"/>
      <c r="G33" s="169"/>
      <c r="H33" s="169"/>
      <c r="I33" s="169"/>
      <c r="J33" s="169"/>
      <c r="K33" s="148"/>
    </row>
    <row r="34" spans="2:11" ht="15" customHeight="1" x14ac:dyDescent="0.2">
      <c r="B34" s="147"/>
      <c r="C34" s="169" t="s">
        <v>1394</v>
      </c>
      <c r="D34" s="169"/>
      <c r="E34" s="169"/>
      <c r="F34" s="169"/>
      <c r="G34" s="169"/>
      <c r="H34" s="169"/>
      <c r="I34" s="169"/>
      <c r="J34" s="169"/>
      <c r="K34" s="148"/>
    </row>
    <row r="35" spans="2:11" ht="12.75" customHeight="1" x14ac:dyDescent="0.2">
      <c r="B35" s="147"/>
      <c r="C35" s="151"/>
      <c r="D35" s="151"/>
      <c r="E35" s="151"/>
      <c r="F35" s="151"/>
      <c r="G35" s="151"/>
      <c r="H35" s="151"/>
      <c r="I35" s="151"/>
      <c r="J35" s="151"/>
      <c r="K35" s="148"/>
    </row>
    <row r="36" spans="2:11" ht="15" customHeight="1" x14ac:dyDescent="0.2">
      <c r="B36" s="147"/>
      <c r="C36" s="169" t="s">
        <v>1395</v>
      </c>
      <c r="D36" s="169"/>
      <c r="E36" s="169"/>
      <c r="F36" s="169"/>
      <c r="G36" s="169"/>
      <c r="H36" s="169"/>
      <c r="I36" s="169"/>
      <c r="J36" s="169"/>
      <c r="K36" s="148"/>
    </row>
    <row r="37" spans="2:11" ht="15" customHeight="1" x14ac:dyDescent="0.2">
      <c r="B37" s="147"/>
      <c r="C37" s="152"/>
      <c r="D37" s="169" t="s">
        <v>1396</v>
      </c>
      <c r="E37" s="169"/>
      <c r="F37" s="169"/>
      <c r="G37" s="169"/>
      <c r="H37" s="169"/>
      <c r="I37" s="169"/>
      <c r="J37" s="169"/>
      <c r="K37" s="148"/>
    </row>
    <row r="38" spans="2:11" ht="15" customHeight="1" x14ac:dyDescent="0.2">
      <c r="B38" s="147"/>
      <c r="C38" s="152"/>
      <c r="D38" s="169" t="s">
        <v>1397</v>
      </c>
      <c r="E38" s="169"/>
      <c r="F38" s="169"/>
      <c r="G38" s="169"/>
      <c r="H38" s="169"/>
      <c r="I38" s="169"/>
      <c r="J38" s="169"/>
      <c r="K38" s="148"/>
    </row>
    <row r="39" spans="2:11" ht="15" customHeight="1" x14ac:dyDescent="0.2">
      <c r="B39" s="147"/>
      <c r="C39" s="152"/>
      <c r="D39" s="169" t="s">
        <v>1398</v>
      </c>
      <c r="E39" s="169"/>
      <c r="F39" s="169"/>
      <c r="G39" s="169"/>
      <c r="H39" s="169"/>
      <c r="I39" s="169"/>
      <c r="J39" s="169"/>
      <c r="K39" s="148"/>
    </row>
    <row r="40" spans="2:11" ht="15" customHeight="1" x14ac:dyDescent="0.2">
      <c r="B40" s="147"/>
      <c r="C40" s="152"/>
      <c r="D40" s="169" t="s">
        <v>1399</v>
      </c>
      <c r="E40" s="169"/>
      <c r="F40" s="169"/>
      <c r="G40" s="169"/>
      <c r="H40" s="169"/>
      <c r="I40" s="169"/>
      <c r="J40" s="169"/>
      <c r="K40" s="148"/>
    </row>
    <row r="41" spans="2:11" ht="15" customHeight="1" x14ac:dyDescent="0.2">
      <c r="B41" s="147"/>
      <c r="C41" s="152"/>
      <c r="D41" s="172" t="s">
        <v>1400</v>
      </c>
      <c r="E41" s="172"/>
      <c r="F41" s="172"/>
      <c r="G41" s="172"/>
      <c r="H41" s="172"/>
      <c r="I41" s="172"/>
      <c r="J41" s="172"/>
      <c r="K41" s="148"/>
    </row>
    <row r="42" spans="2:11" ht="15" customHeight="1" x14ac:dyDescent="0.2">
      <c r="B42" s="147"/>
      <c r="C42" s="152"/>
      <c r="D42" s="169" t="s">
        <v>1401</v>
      </c>
      <c r="E42" s="169"/>
      <c r="F42" s="169"/>
      <c r="G42" s="169"/>
      <c r="H42" s="169"/>
      <c r="I42" s="169"/>
      <c r="J42" s="169"/>
      <c r="K42" s="148"/>
    </row>
    <row r="43" spans="2:11" ht="12.75" customHeight="1" x14ac:dyDescent="0.2">
      <c r="B43" s="147"/>
      <c r="C43" s="152"/>
      <c r="D43" s="152"/>
      <c r="E43" s="154"/>
      <c r="F43" s="152"/>
      <c r="G43" s="152"/>
      <c r="H43" s="152"/>
      <c r="I43" s="152"/>
      <c r="J43" s="152"/>
      <c r="K43" s="148"/>
    </row>
    <row r="44" spans="2:11" ht="15" customHeight="1" x14ac:dyDescent="0.2">
      <c r="B44" s="147"/>
      <c r="C44" s="152"/>
      <c r="D44" s="169" t="s">
        <v>1402</v>
      </c>
      <c r="E44" s="169"/>
      <c r="F44" s="169"/>
      <c r="G44" s="169"/>
      <c r="H44" s="169"/>
      <c r="I44" s="169"/>
      <c r="J44" s="169"/>
      <c r="K44" s="148"/>
    </row>
    <row r="45" spans="2:11" ht="15" customHeight="1" x14ac:dyDescent="0.2">
      <c r="B45" s="147"/>
      <c r="C45" s="152"/>
      <c r="D45" s="172" t="s">
        <v>1403</v>
      </c>
      <c r="E45" s="172"/>
      <c r="F45" s="172"/>
      <c r="G45" s="172"/>
      <c r="H45" s="172"/>
      <c r="I45" s="172"/>
      <c r="J45" s="172"/>
      <c r="K45" s="148"/>
    </row>
    <row r="46" spans="2:11" ht="15" customHeight="1" x14ac:dyDescent="0.2">
      <c r="B46" s="147"/>
      <c r="C46" s="152"/>
      <c r="D46" s="169" t="s">
        <v>1404</v>
      </c>
      <c r="E46" s="169"/>
      <c r="F46" s="169"/>
      <c r="G46" s="169"/>
      <c r="H46" s="169"/>
      <c r="I46" s="169"/>
      <c r="J46" s="169"/>
      <c r="K46" s="148"/>
    </row>
    <row r="47" spans="2:11" ht="15" customHeight="1" x14ac:dyDescent="0.2">
      <c r="B47" s="147"/>
      <c r="C47" s="152"/>
      <c r="D47" s="169" t="s">
        <v>1405</v>
      </c>
      <c r="E47" s="169"/>
      <c r="F47" s="169"/>
      <c r="G47" s="169"/>
      <c r="H47" s="169"/>
      <c r="I47" s="169"/>
      <c r="J47" s="169"/>
      <c r="K47" s="148"/>
    </row>
    <row r="48" spans="2:11" ht="15" customHeight="1" x14ac:dyDescent="0.2">
      <c r="B48" s="147"/>
      <c r="C48" s="152"/>
      <c r="D48" s="169" t="s">
        <v>1406</v>
      </c>
      <c r="E48" s="169"/>
      <c r="F48" s="169"/>
      <c r="G48" s="169"/>
      <c r="H48" s="169"/>
      <c r="I48" s="169"/>
      <c r="J48" s="169"/>
      <c r="K48" s="148"/>
    </row>
    <row r="49" spans="2:11" ht="15" customHeight="1" x14ac:dyDescent="0.2">
      <c r="B49" s="147"/>
      <c r="C49" s="152"/>
      <c r="D49" s="169" t="s">
        <v>1407</v>
      </c>
      <c r="E49" s="169"/>
      <c r="F49" s="169"/>
      <c r="G49" s="169"/>
      <c r="H49" s="169"/>
      <c r="I49" s="169"/>
      <c r="J49" s="169"/>
      <c r="K49" s="148"/>
    </row>
    <row r="50" spans="2:11" ht="12.75" customHeight="1" x14ac:dyDescent="0.2">
      <c r="B50" s="155"/>
      <c r="C50" s="156"/>
      <c r="D50" s="156"/>
      <c r="E50" s="156"/>
      <c r="F50" s="156"/>
      <c r="G50" s="156"/>
      <c r="H50" s="156"/>
      <c r="I50" s="156"/>
      <c r="J50" s="156"/>
      <c r="K50" s="157"/>
    </row>
    <row r="51" spans="2:11" ht="18.75" customHeight="1" x14ac:dyDescent="0.2">
      <c r="B51" s="158"/>
      <c r="C51" s="158"/>
      <c r="D51" s="158"/>
      <c r="E51" s="158"/>
      <c r="F51" s="158"/>
      <c r="G51" s="158"/>
      <c r="H51" s="158"/>
      <c r="I51" s="158"/>
      <c r="J51" s="158"/>
      <c r="K51" s="159"/>
    </row>
    <row r="52" spans="2:11" ht="18.75" customHeight="1" x14ac:dyDescent="0.2"/>
    <row r="53" spans="2:11" ht="18.75" customHeight="1" x14ac:dyDescent="0.2"/>
    <row r="54" spans="2:11" ht="18.75" customHeight="1" x14ac:dyDescent="0.2"/>
    <row r="55" spans="2:11" ht="7.5" customHeight="1" x14ac:dyDescent="0.2"/>
    <row r="56" spans="2:11" ht="45" customHeight="1" x14ac:dyDescent="0.2"/>
    <row r="57" spans="2:11" ht="17.25" customHeight="1" x14ac:dyDescent="0.2"/>
    <row r="58" spans="2:11" ht="17.25" customHeight="1" x14ac:dyDescent="0.2"/>
    <row r="59" spans="2:11" ht="5.25" customHeight="1" x14ac:dyDescent="0.2"/>
    <row r="60" spans="2:11" ht="15" customHeight="1" x14ac:dyDescent="0.2"/>
    <row r="61" spans="2:11" ht="15" customHeight="1" x14ac:dyDescent="0.2"/>
    <row r="62" spans="2:11" ht="15" customHeight="1" x14ac:dyDescent="0.2"/>
    <row r="63" spans="2:11" ht="15" customHeight="1" x14ac:dyDescent="0.2"/>
    <row r="64" spans="2:11"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8.75" customHeight="1" x14ac:dyDescent="0.2"/>
    <row r="76" ht="18.75" customHeight="1" x14ac:dyDescent="0.2"/>
    <row r="77" ht="7.5" customHeight="1" x14ac:dyDescent="0.2"/>
    <row r="78" ht="45" customHeight="1" x14ac:dyDescent="0.2"/>
    <row r="79" ht="17.25" customHeight="1" x14ac:dyDescent="0.2"/>
    <row r="80" ht="17.25" customHeight="1" x14ac:dyDescent="0.2"/>
    <row r="81" ht="5.2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8.75" customHeight="1" x14ac:dyDescent="0.2"/>
    <row r="94" ht="18.75" customHeight="1" x14ac:dyDescent="0.2"/>
    <row r="95" ht="7.5" customHeight="1" x14ac:dyDescent="0.2"/>
    <row r="96" ht="45" customHeight="1" x14ac:dyDescent="0.2"/>
    <row r="97" ht="17.25" customHeight="1" x14ac:dyDescent="0.2"/>
    <row r="98" ht="17.25" customHeight="1" x14ac:dyDescent="0.2"/>
    <row r="99" ht="5.2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8.75" customHeight="1" x14ac:dyDescent="0.2"/>
    <row r="119" ht="18.75" customHeight="1" x14ac:dyDescent="0.2"/>
    <row r="121" ht="21" customHeight="1" x14ac:dyDescent="0.2"/>
    <row r="122" ht="25.5" customHeight="1" x14ac:dyDescent="0.2"/>
    <row r="123" ht="5.2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2.75" customHeight="1" x14ac:dyDescent="0.2"/>
  </sheetData>
  <mergeCells count="40">
    <mergeCell ref="D46:J46"/>
    <mergeCell ref="D47:J47"/>
    <mergeCell ref="D48:J48"/>
    <mergeCell ref="D49:J49"/>
    <mergeCell ref="D39:J39"/>
    <mergeCell ref="D40:J40"/>
    <mergeCell ref="D41:J41"/>
    <mergeCell ref="D42:J42"/>
    <mergeCell ref="D44:J44"/>
    <mergeCell ref="D45:J45"/>
    <mergeCell ref="D38:J38"/>
    <mergeCell ref="G24:J24"/>
    <mergeCell ref="D26:J26"/>
    <mergeCell ref="E27:J27"/>
    <mergeCell ref="E28:J28"/>
    <mergeCell ref="E29:J29"/>
    <mergeCell ref="D30:J30"/>
    <mergeCell ref="C31:J31"/>
    <mergeCell ref="C33:J33"/>
    <mergeCell ref="C34:J34"/>
    <mergeCell ref="C36:J36"/>
    <mergeCell ref="D37:J37"/>
    <mergeCell ref="G23:J23"/>
    <mergeCell ref="D12:J12"/>
    <mergeCell ref="D13:J13"/>
    <mergeCell ref="D14:J14"/>
    <mergeCell ref="G15:J15"/>
    <mergeCell ref="G16:J16"/>
    <mergeCell ref="G17:J17"/>
    <mergeCell ref="G18:J18"/>
    <mergeCell ref="G19:J19"/>
    <mergeCell ref="G20:J20"/>
    <mergeCell ref="G21:J21"/>
    <mergeCell ref="G22:J22"/>
    <mergeCell ref="D10:J10"/>
    <mergeCell ref="C3:J3"/>
    <mergeCell ref="C4:J4"/>
    <mergeCell ref="D6:J6"/>
    <mergeCell ref="D7:J7"/>
    <mergeCell ref="D9:J9"/>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01 - Pozemní stavební ...</vt:lpstr>
      <vt:lpstr>Pokyny pro vyplnění</vt:lpstr>
      <vt:lpstr>'SO 01 - Pozemní stavební ...'!Názvy_tisku</vt:lpstr>
      <vt:lpstr>'SO 01 - Pozemní stavební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DESKTOP-993EGGM\Pavel</dc:creator>
  <cp:lastModifiedBy>Iveta Voženílková, DiS.</cp:lastModifiedBy>
  <dcterms:created xsi:type="dcterms:W3CDTF">2019-06-10T13:55:28Z</dcterms:created>
  <dcterms:modified xsi:type="dcterms:W3CDTF">2023-08-10T06:03:31Z</dcterms:modified>
</cp:coreProperties>
</file>